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120" windowHeight="7320" activeTab="1"/>
  </bookViews>
  <sheets>
    <sheet name="Hoja4" sheetId="1" r:id="rId1"/>
    <sheet name="Hoja2" sheetId="2" r:id="rId2"/>
  </sheets>
  <definedNames>
    <definedName name="_xlnm.Print_Area" localSheetId="1">'Hoja2'!$A$1:$G$105</definedName>
    <definedName name="_xlnm.Print_Area" localSheetId="0">'Hoja4'!$A$1:$H$73</definedName>
    <definedName name="_xlnm.Print_Titles" localSheetId="1">'Hoja2'!$1:$9</definedName>
  </definedNames>
  <calcPr fullCalcOnLoad="1"/>
</workbook>
</file>

<file path=xl/sharedStrings.xml><?xml version="1.0" encoding="utf-8"?>
<sst xmlns="http://schemas.openxmlformats.org/spreadsheetml/2006/main" count="187" uniqueCount="132">
  <si>
    <t>Detalles</t>
  </si>
  <si>
    <t>Credítos</t>
  </si>
  <si>
    <t>Saldo</t>
  </si>
  <si>
    <t>Saldo Inicial Caja y Banco</t>
  </si>
  <si>
    <t>Ingresos Totales</t>
  </si>
  <si>
    <t>Ingresos Corrientes</t>
  </si>
  <si>
    <t xml:space="preserve">    Recursos Propios</t>
  </si>
  <si>
    <t xml:space="preserve">    Seguro Educativo</t>
  </si>
  <si>
    <t xml:space="preserve">    Saldo en Caja y Banco</t>
  </si>
  <si>
    <t xml:space="preserve">    Subsidio Estatal</t>
  </si>
  <si>
    <t xml:space="preserve">    Otros Ingresos Corrientes</t>
  </si>
  <si>
    <t>Ingresos de Capital</t>
  </si>
  <si>
    <t xml:space="preserve">     Recursos Propios</t>
  </si>
  <si>
    <t xml:space="preserve">     Saldo en Caja y Banco</t>
  </si>
  <si>
    <t xml:space="preserve">     Prestamos </t>
  </si>
  <si>
    <t xml:space="preserve">     Subsidio Estatal</t>
  </si>
  <si>
    <t xml:space="preserve">     Donaciones</t>
  </si>
  <si>
    <t xml:space="preserve">     Otros</t>
  </si>
  <si>
    <t>Gastos Totales</t>
  </si>
  <si>
    <t>Funcionamiento</t>
  </si>
  <si>
    <t xml:space="preserve">     Servicios Personales</t>
  </si>
  <si>
    <t xml:space="preserve">     Servicios No Personales</t>
  </si>
  <si>
    <t xml:space="preserve">     Materiales Suministros</t>
  </si>
  <si>
    <t xml:space="preserve">     Maquinaria y Equipo</t>
  </si>
  <si>
    <t xml:space="preserve">     Compra de Existencias</t>
  </si>
  <si>
    <t xml:space="preserve">     Transferencias Corrientes</t>
  </si>
  <si>
    <t xml:space="preserve">        Aporte al Fisco</t>
  </si>
  <si>
    <t xml:space="preserve">        Otras Transferencias</t>
  </si>
  <si>
    <t xml:space="preserve">     Servicio de la Deuda</t>
  </si>
  <si>
    <t xml:space="preserve">         Intereses</t>
  </si>
  <si>
    <t xml:space="preserve">         Amortización</t>
  </si>
  <si>
    <t xml:space="preserve">     Asignación Globales</t>
  </si>
  <si>
    <t xml:space="preserve">     Vigencia Expirada</t>
  </si>
  <si>
    <t>Inversiones</t>
  </si>
  <si>
    <t xml:space="preserve">      Físicas</t>
  </si>
  <si>
    <t xml:space="preserve">      Financieras</t>
  </si>
  <si>
    <t xml:space="preserve">      Vigencia Expirada</t>
  </si>
  <si>
    <t>Superavit o Deficit</t>
  </si>
  <si>
    <t>Ajustes</t>
  </si>
  <si>
    <t>Saldo Final Caja y Banco</t>
  </si>
  <si>
    <t>Presupuesto Ley</t>
  </si>
  <si>
    <t>PresupuestoModificado</t>
  </si>
  <si>
    <t>% de        Ejecución</t>
  </si>
  <si>
    <t xml:space="preserve">                       </t>
  </si>
  <si>
    <t>AGOSTO</t>
  </si>
  <si>
    <t>Reserva</t>
  </si>
  <si>
    <r>
      <t xml:space="preserve">      Entidad:     ADMIISTRACIÓN DE LA </t>
    </r>
    <r>
      <rPr>
        <b/>
        <sz val="10"/>
        <rFont val="Arial"/>
        <family val="2"/>
      </rPr>
      <t>ZONA LIBRE DE COLON</t>
    </r>
  </si>
  <si>
    <t>Presupuesto Asignado</t>
  </si>
  <si>
    <t>b.</t>
  </si>
  <si>
    <t>c.</t>
  </si>
  <si>
    <t>d.</t>
  </si>
  <si>
    <t>e.</t>
  </si>
  <si>
    <t>f.</t>
  </si>
  <si>
    <t>g.</t>
  </si>
  <si>
    <t>a.</t>
  </si>
  <si>
    <t>II</t>
  </si>
  <si>
    <t xml:space="preserve">C  </t>
  </si>
  <si>
    <t>GRAN TOTAL</t>
  </si>
  <si>
    <t>Ingreso Facturado</t>
  </si>
  <si>
    <t>Ingreso Recaudado</t>
  </si>
  <si>
    <t xml:space="preserve">A   </t>
  </si>
  <si>
    <t>C</t>
  </si>
  <si>
    <t xml:space="preserve">B   </t>
  </si>
  <si>
    <t xml:space="preserve">A  </t>
  </si>
  <si>
    <t>INGRESO CORRIENTE</t>
  </si>
  <si>
    <t xml:space="preserve">      Tributario</t>
  </si>
  <si>
    <t xml:space="preserve">        Directo</t>
  </si>
  <si>
    <t xml:space="preserve">          Seguro Social</t>
  </si>
  <si>
    <t xml:space="preserve">         Otros</t>
  </si>
  <si>
    <t xml:space="preserve">      No Tributario</t>
  </si>
  <si>
    <t xml:space="preserve">        Renta de Activo</t>
  </si>
  <si>
    <t xml:space="preserve">          Arrendamiento</t>
  </si>
  <si>
    <t xml:space="preserve">          Explor y Export</t>
  </si>
  <si>
    <t xml:space="preserve">          Venta de Bienes</t>
  </si>
  <si>
    <t xml:space="preserve">          Venta de Servicio</t>
  </si>
  <si>
    <t xml:space="preserve">          Expl de Juegos</t>
  </si>
  <si>
    <t xml:space="preserve">        Transferencias</t>
  </si>
  <si>
    <t xml:space="preserve">          Gobierno Central </t>
  </si>
  <si>
    <t xml:space="preserve">          Ent. Decent</t>
  </si>
  <si>
    <t xml:space="preserve">          Empresas Públicas</t>
  </si>
  <si>
    <t xml:space="preserve">          Municipios</t>
  </si>
  <si>
    <t xml:space="preserve">          Sector Privado</t>
  </si>
  <si>
    <t xml:space="preserve">        Tasas y Derechos</t>
  </si>
  <si>
    <t xml:space="preserve">         Tasas</t>
  </si>
  <si>
    <t xml:space="preserve">        Contribución por Mejoras</t>
  </si>
  <si>
    <t xml:space="preserve">         Valoración</t>
  </si>
  <si>
    <t xml:space="preserve">       Ingreos Varios</t>
  </si>
  <si>
    <t xml:space="preserve">         Multas y Recargos</t>
  </si>
  <si>
    <t xml:space="preserve">      Otros Ingresos</t>
  </si>
  <si>
    <t xml:space="preserve">        Intereses y Comisiones</t>
  </si>
  <si>
    <t xml:space="preserve">         Sobre Préstamo</t>
  </si>
  <si>
    <t xml:space="preserve">         Sobre Valores</t>
  </si>
  <si>
    <t xml:space="preserve">        Fondo de Pensiones</t>
  </si>
  <si>
    <t xml:space="preserve">         Fondo de Pensiones</t>
  </si>
  <si>
    <t xml:space="preserve">        Saldo en Caja (inicial)</t>
  </si>
  <si>
    <t xml:space="preserve">         Saldo en CajaMultas y Recargos</t>
  </si>
  <si>
    <t>INGRESO DE CAPITAL</t>
  </si>
  <si>
    <t xml:space="preserve">      Recurso de Patrimonio</t>
  </si>
  <si>
    <t xml:space="preserve">        Venta de Activos</t>
  </si>
  <si>
    <t xml:space="preserve">         Inmuebles</t>
  </si>
  <si>
    <t xml:space="preserve">         Muebles y Equipos</t>
  </si>
  <si>
    <t xml:space="preserve">        V igencias Anteriores</t>
  </si>
  <si>
    <t xml:space="preserve">         Efectivo (S/In en caja)</t>
  </si>
  <si>
    <t xml:space="preserve">         Reserva</t>
  </si>
  <si>
    <t xml:space="preserve">        Recuperación de Préstamos</t>
  </si>
  <si>
    <t xml:space="preserve">         Gobierno Central</t>
  </si>
  <si>
    <t xml:space="preserve">         Ent Centralizadas</t>
  </si>
  <si>
    <t xml:space="preserve">         Municipios</t>
  </si>
  <si>
    <t xml:space="preserve">        Sectos Privado</t>
  </si>
  <si>
    <t xml:space="preserve">         Sector Externo</t>
  </si>
  <si>
    <t xml:space="preserve">      Recursis del Crédito</t>
  </si>
  <si>
    <t xml:space="preserve">        Crédito interno</t>
  </si>
  <si>
    <t xml:space="preserve">         Bonos</t>
  </si>
  <si>
    <t xml:space="preserve">        Pagares</t>
  </si>
  <si>
    <t xml:space="preserve">        Préstamos Comerc.</t>
  </si>
  <si>
    <t xml:space="preserve">         Proveedores</t>
  </si>
  <si>
    <t xml:space="preserve">         Líneas de Créditos</t>
  </si>
  <si>
    <t xml:space="preserve">         Contratos</t>
  </si>
  <si>
    <t xml:space="preserve">        Crédito Externo</t>
  </si>
  <si>
    <t xml:space="preserve">         Org. Internacionales</t>
  </si>
  <si>
    <t xml:space="preserve">         Bcos.  Y Cons. Financ.</t>
  </si>
  <si>
    <t xml:space="preserve">         Gobierno Externo</t>
  </si>
  <si>
    <t xml:space="preserve">         Línea de Créditos</t>
  </si>
  <si>
    <t xml:space="preserve">      Otros Recursos de Capital</t>
  </si>
  <si>
    <t xml:space="preserve">        Transferencia</t>
  </si>
  <si>
    <t xml:space="preserve">        Ent. Descentralizadas</t>
  </si>
  <si>
    <t xml:space="preserve">         Empresas Públicas</t>
  </si>
  <si>
    <t xml:space="preserve">       Donaciones</t>
  </si>
  <si>
    <t xml:space="preserve">         Sector Privado</t>
  </si>
  <si>
    <t xml:space="preserve">        Otros</t>
  </si>
  <si>
    <t xml:space="preserve">        Depósitos de Clientes</t>
  </si>
  <si>
    <t xml:space="preserve">         Otros IngresosDepósitos</t>
  </si>
</sst>
</file>

<file path=xl/styles.xml><?xml version="1.0" encoding="utf-8"?>
<styleSheet xmlns="http://schemas.openxmlformats.org/spreadsheetml/2006/main">
  <numFmts count="65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&quot;#,##0_);\(&quot;B&quot;#,##0\)"/>
    <numFmt numFmtId="201" formatCode="&quot;B&quot;#,##0_);[Red]\(&quot;B&quot;#,##0\)"/>
    <numFmt numFmtId="202" formatCode="&quot;B&quot;#,##0.00_);\(&quot;B&quot;#,##0.00\)"/>
    <numFmt numFmtId="203" formatCode="&quot;B&quot;#,##0.00_);[Red]\(&quot;B&quot;#,##0.00\)"/>
    <numFmt numFmtId="204" formatCode="_(&quot;B&quot;* #,##0_);_(&quot;B&quot;* \(#,##0\);_(&quot;B&quot;* &quot;-&quot;_);_(@_)"/>
    <numFmt numFmtId="205" formatCode="_(&quot;B&quot;* #,##0.00_);_(&quot;B&quot;* \(#,##0.00\);_(&quot;B&quot;* &quot;-&quot;??_);_(@_)"/>
    <numFmt numFmtId="206" formatCode="0.0"/>
    <numFmt numFmtId="207" formatCode="_(* #,##0.0_);_(* \(#,##0.0\);_(* &quot;-&quot;??_);_(@_)"/>
    <numFmt numFmtId="208" formatCode="_(* #,##0_);_(* \(#,##0\);_(* &quot;-&quot;??_);_(@_)"/>
    <numFmt numFmtId="209" formatCode="#,##0.0"/>
    <numFmt numFmtId="210" formatCode="#,##0.000"/>
    <numFmt numFmtId="211" formatCode="#,##0.0000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0.000"/>
    <numFmt numFmtId="217" formatCode="0.0000"/>
    <numFmt numFmtId="218" formatCode="0.00_ ;\-0.00\ "/>
    <numFmt numFmtId="219" formatCode="0.00_ ;[Red]\-0.00\ "/>
    <numFmt numFmtId="220" formatCode="#,##0.0;\-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34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34" borderId="13" xfId="0" applyFont="1" applyFill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4" xfId="49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208" fontId="4" fillId="0" borderId="13" xfId="49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34" borderId="15" xfId="0" applyFont="1" applyFill="1" applyBorder="1" applyAlignment="1">
      <alignment/>
    </xf>
    <xf numFmtId="3" fontId="3" fillId="0" borderId="15" xfId="0" applyNumberFormat="1" applyFont="1" applyBorder="1" applyAlignment="1">
      <alignment horizontal="right"/>
    </xf>
    <xf numFmtId="1" fontId="0" fillId="33" borderId="14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 horizontal="centerContinuous" vertical="center" wrapText="1"/>
    </xf>
    <xf numFmtId="1" fontId="4" fillId="0" borderId="12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Border="1" applyAlignment="1">
      <alignment/>
    </xf>
    <xf numFmtId="1" fontId="0" fillId="0" borderId="14" xfId="0" applyNumberFormat="1" applyBorder="1" applyAlignment="1">
      <alignment/>
    </xf>
    <xf numFmtId="0" fontId="4" fillId="0" borderId="0" xfId="0" applyFont="1" applyBorder="1" applyAlignment="1">
      <alignment/>
    </xf>
    <xf numFmtId="206" fontId="3" fillId="0" borderId="14" xfId="0" applyNumberFormat="1" applyFont="1" applyBorder="1" applyAlignment="1">
      <alignment horizontal="center"/>
    </xf>
    <xf numFmtId="206" fontId="3" fillId="0" borderId="15" xfId="0" applyNumberFormat="1" applyFont="1" applyBorder="1" applyAlignment="1">
      <alignment horizontal="center"/>
    </xf>
    <xf numFmtId="206" fontId="3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31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295900" y="301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</xdr:colOff>
      <xdr:row>0</xdr:row>
      <xdr:rowOff>0</xdr:rowOff>
    </xdr:from>
    <xdr:to>
      <xdr:col>8</xdr:col>
      <xdr:colOff>9525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0"/>
          <a:ext cx="76295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ECONOMÍA Y FINANZAS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PRESUPUESTO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FINANCIERA DEL SECTOR PÚBLICO NO FINANCIERO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AGOSTO  DE 2015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 miles de Balboas)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Entidad: Administración Zona Libre de Colón</a:t>
          </a:r>
        </a:p>
      </xdr:txBody>
    </xdr:sp>
    <xdr:clientData/>
  </xdr:twoCellAnchor>
  <xdr:twoCellAnchor>
    <xdr:from>
      <xdr:col>4</xdr:col>
      <xdr:colOff>38100</xdr:colOff>
      <xdr:row>26</xdr:row>
      <xdr:rowOff>295275</xdr:rowOff>
    </xdr:from>
    <xdr:to>
      <xdr:col>6</xdr:col>
      <xdr:colOff>9525</xdr:colOff>
      <xdr:row>26</xdr:row>
      <xdr:rowOff>295275</xdr:rowOff>
    </xdr:to>
    <xdr:sp>
      <xdr:nvSpPr>
        <xdr:cNvPr id="3" name="Line 5"/>
        <xdr:cNvSpPr>
          <a:spLocks/>
        </xdr:cNvSpPr>
      </xdr:nvSpPr>
      <xdr:spPr>
        <a:xfrm>
          <a:off x="4010025" y="1895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95250</xdr:colOff>
      <xdr:row>26</xdr:row>
      <xdr:rowOff>95250</xdr:rowOff>
    </xdr:from>
    <xdr:ext cx="66675" cy="114300"/>
    <xdr:sp>
      <xdr:nvSpPr>
        <xdr:cNvPr id="4" name="Text Box 6"/>
        <xdr:cNvSpPr txBox="1">
          <a:spLocks noChangeArrowheads="1"/>
        </xdr:cNvSpPr>
      </xdr:nvSpPr>
      <xdr:spPr>
        <a:xfrm>
          <a:off x="4067175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EJECUCIÓN</a:t>
          </a:r>
        </a:p>
      </xdr:txBody>
    </xdr:sp>
    <xdr:clientData/>
  </xdr:oneCellAnchor>
  <xdr:twoCellAnchor>
    <xdr:from>
      <xdr:col>4</xdr:col>
      <xdr:colOff>238125</xdr:colOff>
      <xdr:row>26</xdr:row>
      <xdr:rowOff>66675</xdr:rowOff>
    </xdr:from>
    <xdr:to>
      <xdr:col>5</xdr:col>
      <xdr:colOff>628650</xdr:colOff>
      <xdr:row>26</xdr:row>
      <xdr:rowOff>238125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210050" y="1666875"/>
          <a:ext cx="1419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EJECUCIÓN</a:t>
          </a:r>
        </a:p>
      </xdr:txBody>
    </xdr:sp>
    <xdr:clientData/>
  </xdr:twoCellAnchor>
  <xdr:twoCellAnchor>
    <xdr:from>
      <xdr:col>4</xdr:col>
      <xdr:colOff>95250</xdr:colOff>
      <xdr:row>26</xdr:row>
      <xdr:rowOff>409575</xdr:rowOff>
    </xdr:from>
    <xdr:to>
      <xdr:col>4</xdr:col>
      <xdr:colOff>1028700</xdr:colOff>
      <xdr:row>26</xdr:row>
      <xdr:rowOff>561975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067175" y="2009775"/>
          <a:ext cx="933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Compromisos</a:t>
          </a:r>
        </a:p>
      </xdr:txBody>
    </xdr:sp>
    <xdr:clientData/>
  </xdr:twoCellAnchor>
  <xdr:twoCellAnchor>
    <xdr:from>
      <xdr:col>5</xdr:col>
      <xdr:colOff>104775</xdr:colOff>
      <xdr:row>26</xdr:row>
      <xdr:rowOff>390525</xdr:rowOff>
    </xdr:from>
    <xdr:to>
      <xdr:col>5</xdr:col>
      <xdr:colOff>723900</xdr:colOff>
      <xdr:row>26</xdr:row>
      <xdr:rowOff>552450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105400" y="199072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Pago</a:t>
          </a:r>
        </a:p>
      </xdr:txBody>
    </xdr:sp>
    <xdr:clientData/>
  </xdr:twoCellAnchor>
  <xdr:twoCellAnchor>
    <xdr:from>
      <xdr:col>5</xdr:col>
      <xdr:colOff>0</xdr:colOff>
      <xdr:row>26</xdr:row>
      <xdr:rowOff>295275</xdr:rowOff>
    </xdr:from>
    <xdr:to>
      <xdr:col>5</xdr:col>
      <xdr:colOff>0</xdr:colOff>
      <xdr:row>27</xdr:row>
      <xdr:rowOff>0</xdr:rowOff>
    </xdr:to>
    <xdr:sp>
      <xdr:nvSpPr>
        <xdr:cNvPr id="8" name="Line 10"/>
        <xdr:cNvSpPr>
          <a:spLocks/>
        </xdr:cNvSpPr>
      </xdr:nvSpPr>
      <xdr:spPr>
        <a:xfrm>
          <a:off x="5000625" y="18954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6</xdr:col>
      <xdr:colOff>752475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114300"/>
          <a:ext cx="6534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ECONOMÍA Y FINANZAS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PRESUPUESTO DE LA NACIÓN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PRESUPUESTARIO - INGRESOS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la Fecha de 31 de octubre   2020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 Balboas)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zoomScalePageLayoutView="0" workbookViewId="0" topLeftCell="A3">
      <selection activeCell="I16" sqref="I16"/>
    </sheetView>
  </sheetViews>
  <sheetFormatPr defaultColWidth="11.421875" defaultRowHeight="12.75"/>
  <cols>
    <col min="1" max="1" width="24.00390625" style="2" customWidth="1"/>
    <col min="2" max="2" width="12.28125" style="2" customWidth="1"/>
    <col min="3" max="3" width="11.421875" style="2" customWidth="1"/>
    <col min="4" max="4" width="11.8515625" style="2" customWidth="1"/>
    <col min="5" max="5" width="15.421875" style="2" customWidth="1"/>
    <col min="6" max="6" width="12.140625" style="2" customWidth="1"/>
    <col min="7" max="7" width="12.8515625" style="2" customWidth="1"/>
    <col min="8" max="8" width="14.421875" style="42" customWidth="1"/>
    <col min="9" max="16384" width="11.421875" style="2" customWidth="1"/>
  </cols>
  <sheetData>
    <row r="1" spans="1:8" ht="5.25" customHeight="1" hidden="1">
      <c r="A1" s="43"/>
      <c r="B1" s="44"/>
      <c r="C1" s="44"/>
      <c r="D1" s="44"/>
      <c r="E1" s="44"/>
      <c r="F1" s="44"/>
      <c r="G1" s="44"/>
      <c r="H1" s="45"/>
    </row>
    <row r="2" spans="1:8" ht="5.25" customHeight="1" hidden="1">
      <c r="A2" s="46"/>
      <c r="B2" s="12"/>
      <c r="C2" s="12"/>
      <c r="D2" s="12"/>
      <c r="E2" s="12"/>
      <c r="F2" s="12"/>
      <c r="G2" s="12"/>
      <c r="H2" s="37"/>
    </row>
    <row r="3" spans="1:8" ht="5.25" customHeight="1">
      <c r="A3" s="46"/>
      <c r="B3" s="12"/>
      <c r="C3" s="12"/>
      <c r="D3" s="12"/>
      <c r="E3" s="12"/>
      <c r="F3" s="12"/>
      <c r="G3" s="12"/>
      <c r="H3" s="37"/>
    </row>
    <row r="4" spans="1:8" ht="5.25" customHeight="1">
      <c r="A4" s="46"/>
      <c r="B4" s="12"/>
      <c r="C4" s="12"/>
      <c r="D4" s="12"/>
      <c r="E4" s="12"/>
      <c r="F4" s="12"/>
      <c r="G4" s="12"/>
      <c r="H4" s="37"/>
    </row>
    <row r="5" spans="1:8" ht="5.25" customHeight="1">
      <c r="A5" s="46"/>
      <c r="B5" s="12"/>
      <c r="C5" s="12"/>
      <c r="D5" s="12"/>
      <c r="E5" s="12"/>
      <c r="F5" s="12"/>
      <c r="G5" s="12"/>
      <c r="H5" s="37"/>
    </row>
    <row r="6" spans="1:8" ht="5.25" customHeight="1">
      <c r="A6" s="46"/>
      <c r="B6" s="12"/>
      <c r="C6" s="12"/>
      <c r="D6" s="12"/>
      <c r="E6" s="12"/>
      <c r="F6" s="12"/>
      <c r="G6" s="12"/>
      <c r="H6" s="37"/>
    </row>
    <row r="7" spans="1:8" ht="5.25" customHeight="1">
      <c r="A7" s="46"/>
      <c r="B7" s="12"/>
      <c r="C7" s="12"/>
      <c r="D7" s="12"/>
      <c r="E7" s="12"/>
      <c r="F7" s="12"/>
      <c r="G7" s="12"/>
      <c r="H7" s="37"/>
    </row>
    <row r="8" spans="1:8" ht="5.25" customHeight="1">
      <c r="A8" s="46"/>
      <c r="B8" s="12"/>
      <c r="C8" s="12"/>
      <c r="D8" s="12"/>
      <c r="E8" s="12"/>
      <c r="F8" s="12"/>
      <c r="G8" s="12"/>
      <c r="H8" s="37"/>
    </row>
    <row r="9" spans="1:8" ht="5.25" customHeight="1">
      <c r="A9" s="46"/>
      <c r="B9" s="12"/>
      <c r="C9" s="12"/>
      <c r="D9" s="12"/>
      <c r="E9" s="12"/>
      <c r="F9" s="12"/>
      <c r="G9" s="12"/>
      <c r="H9" s="37"/>
    </row>
    <row r="10" spans="1:8" ht="5.25" customHeight="1">
      <c r="A10" s="46"/>
      <c r="B10" s="12"/>
      <c r="C10" s="12"/>
      <c r="D10" s="12"/>
      <c r="E10" s="12"/>
      <c r="F10" s="12"/>
      <c r="G10" s="12"/>
      <c r="H10" s="37"/>
    </row>
    <row r="11" spans="1:8" ht="5.25" customHeight="1">
      <c r="A11" s="47"/>
      <c r="B11" s="7"/>
      <c r="C11" s="7"/>
      <c r="D11" s="7"/>
      <c r="E11" s="7"/>
      <c r="F11" s="7"/>
      <c r="G11" s="7"/>
      <c r="H11" s="48"/>
    </row>
    <row r="12" spans="1:8" ht="5.25" customHeight="1">
      <c r="A12" s="47"/>
      <c r="B12" s="7"/>
      <c r="C12" s="7"/>
      <c r="D12" s="7"/>
      <c r="E12" s="7"/>
      <c r="F12" s="7"/>
      <c r="G12" s="7"/>
      <c r="H12" s="48"/>
    </row>
    <row r="13" spans="1:8" ht="5.25" customHeight="1">
      <c r="A13" s="47"/>
      <c r="B13" s="7"/>
      <c r="C13" s="7"/>
      <c r="D13" s="7"/>
      <c r="E13" s="7"/>
      <c r="F13" s="7"/>
      <c r="G13" s="7"/>
      <c r="H13" s="48"/>
    </row>
    <row r="14" spans="1:8" ht="5.25" customHeight="1">
      <c r="A14" s="47"/>
      <c r="B14" s="7"/>
      <c r="C14" s="7"/>
      <c r="D14" s="7"/>
      <c r="E14" s="7" t="s">
        <v>44</v>
      </c>
      <c r="F14" s="7"/>
      <c r="G14" s="7"/>
      <c r="H14" s="48"/>
    </row>
    <row r="15" spans="1:8" ht="5.25" customHeight="1">
      <c r="A15" s="47"/>
      <c r="B15" s="7"/>
      <c r="C15" s="7"/>
      <c r="D15" s="7"/>
      <c r="E15" s="7"/>
      <c r="F15" s="7"/>
      <c r="G15" s="7"/>
      <c r="H15" s="48"/>
    </row>
    <row r="16" spans="1:8" ht="5.25" customHeight="1">
      <c r="A16" s="47"/>
      <c r="B16" s="7"/>
      <c r="C16" s="7"/>
      <c r="D16" s="7"/>
      <c r="E16" s="7"/>
      <c r="F16" s="7"/>
      <c r="G16" s="7"/>
      <c r="H16" s="48"/>
    </row>
    <row r="17" spans="1:8" ht="5.25" customHeight="1">
      <c r="A17" s="47"/>
      <c r="B17" s="7"/>
      <c r="C17" s="7"/>
      <c r="D17" s="7"/>
      <c r="E17" s="7"/>
      <c r="F17" s="7"/>
      <c r="G17" s="7"/>
      <c r="H17" s="48"/>
    </row>
    <row r="18" spans="1:8" ht="5.25" customHeight="1">
      <c r="A18" s="47"/>
      <c r="B18" s="7"/>
      <c r="C18" s="7"/>
      <c r="D18" s="7"/>
      <c r="E18" s="7"/>
      <c r="F18" s="7"/>
      <c r="G18" s="7"/>
      <c r="H18" s="48"/>
    </row>
    <row r="19" spans="1:8" ht="5.25" customHeight="1">
      <c r="A19" s="47"/>
      <c r="B19" s="7"/>
      <c r="C19" s="7"/>
      <c r="D19" s="7"/>
      <c r="E19" s="7"/>
      <c r="F19" s="7"/>
      <c r="G19" s="7"/>
      <c r="H19" s="48"/>
    </row>
    <row r="20" spans="1:8" ht="5.25" customHeight="1">
      <c r="A20" s="47"/>
      <c r="B20" s="7"/>
      <c r="C20" s="7"/>
      <c r="D20" s="7"/>
      <c r="E20" s="7"/>
      <c r="F20" s="7"/>
      <c r="G20" s="7"/>
      <c r="H20" s="48"/>
    </row>
    <row r="21" spans="1:8" ht="5.25" customHeight="1">
      <c r="A21" s="47"/>
      <c r="B21" s="7"/>
      <c r="C21" s="7"/>
      <c r="D21" s="7"/>
      <c r="E21" s="7"/>
      <c r="F21" s="7"/>
      <c r="G21" s="7"/>
      <c r="H21" s="48"/>
    </row>
    <row r="22" spans="1:8" ht="5.25" customHeight="1">
      <c r="A22" s="47"/>
      <c r="B22" s="7"/>
      <c r="C22" s="7"/>
      <c r="D22" s="7"/>
      <c r="E22" s="7"/>
      <c r="F22" s="7"/>
      <c r="G22" s="7"/>
      <c r="H22" s="48"/>
    </row>
    <row r="23" spans="1:8" ht="5.25" customHeight="1">
      <c r="A23" s="47"/>
      <c r="B23" s="7"/>
      <c r="C23" s="7"/>
      <c r="D23" s="7"/>
      <c r="E23" s="7"/>
      <c r="F23" s="7"/>
      <c r="G23" s="7"/>
      <c r="H23" s="48"/>
    </row>
    <row r="24" spans="1:8" ht="5.25" customHeight="1">
      <c r="A24" s="47"/>
      <c r="B24" s="7"/>
      <c r="C24" s="7"/>
      <c r="D24" s="7"/>
      <c r="E24" s="7"/>
      <c r="F24" s="7"/>
      <c r="G24" s="7"/>
      <c r="H24" s="48"/>
    </row>
    <row r="25" spans="1:8" ht="5.25" customHeight="1">
      <c r="A25" s="47"/>
      <c r="B25" s="7"/>
      <c r="C25" s="7"/>
      <c r="D25" s="7"/>
      <c r="E25" s="7"/>
      <c r="F25" s="7"/>
      <c r="G25" s="7"/>
      <c r="H25" s="48"/>
    </row>
    <row r="26" spans="1:8" ht="5.25" customHeight="1">
      <c r="A26" s="47"/>
      <c r="B26" s="7"/>
      <c r="C26" s="7"/>
      <c r="D26" s="7"/>
      <c r="E26" s="7"/>
      <c r="F26" s="7"/>
      <c r="G26" s="7"/>
      <c r="H26" s="48"/>
    </row>
    <row r="27" spans="1:8" s="13" customFormat="1" ht="47.25" customHeight="1">
      <c r="A27" s="14" t="s">
        <v>0</v>
      </c>
      <c r="B27" s="15" t="s">
        <v>40</v>
      </c>
      <c r="C27" s="14" t="s">
        <v>1</v>
      </c>
      <c r="D27" s="16" t="s">
        <v>41</v>
      </c>
      <c r="E27" s="49"/>
      <c r="F27" s="49"/>
      <c r="G27" s="14" t="s">
        <v>2</v>
      </c>
      <c r="H27" s="38" t="s">
        <v>42</v>
      </c>
    </row>
    <row r="28" spans="1:8" ht="15" customHeight="1">
      <c r="A28" s="18"/>
      <c r="B28" s="19"/>
      <c r="C28" s="19"/>
      <c r="D28" s="19"/>
      <c r="E28" s="20"/>
      <c r="F28" s="20"/>
      <c r="G28" s="20"/>
      <c r="H28" s="39"/>
    </row>
    <row r="29" spans="1:8" ht="16.5" customHeight="1">
      <c r="A29" s="21" t="s">
        <v>3</v>
      </c>
      <c r="B29" s="22">
        <v>0</v>
      </c>
      <c r="C29" s="23">
        <v>0</v>
      </c>
      <c r="D29" s="23">
        <v>0</v>
      </c>
      <c r="E29" s="23">
        <v>0</v>
      </c>
      <c r="F29" s="23">
        <v>6962970</v>
      </c>
      <c r="G29" s="26">
        <f aca="true" t="shared" si="0" ref="G29:G36">+E29-D29</f>
        <v>0</v>
      </c>
      <c r="H29" s="50">
        <v>0</v>
      </c>
    </row>
    <row r="30" spans="1:8" s="1" customFormat="1" ht="16.5" customHeight="1">
      <c r="A30" s="24" t="s">
        <v>4</v>
      </c>
      <c r="B30" s="25">
        <f>B31+B38</f>
        <v>100771000</v>
      </c>
      <c r="C30" s="25">
        <f>C31+C38</f>
        <v>6750148</v>
      </c>
      <c r="D30" s="25">
        <f>D31+D38</f>
        <v>107521148</v>
      </c>
      <c r="E30" s="25">
        <v>86370244</v>
      </c>
      <c r="F30" s="25">
        <v>79620096</v>
      </c>
      <c r="G30" s="26">
        <f t="shared" si="0"/>
        <v>-21150904</v>
      </c>
      <c r="H30" s="50">
        <f>E30/D30*100</f>
        <v>80.32861033068583</v>
      </c>
    </row>
    <row r="31" spans="1:8" s="1" customFormat="1" ht="16.5" customHeight="1">
      <c r="A31" s="24" t="s">
        <v>5</v>
      </c>
      <c r="B31" s="25">
        <f>B32+B33+B34+B36</f>
        <v>84771000</v>
      </c>
      <c r="C31" s="25">
        <f>C32+C33+C34+C36</f>
        <v>6750148</v>
      </c>
      <c r="D31" s="25">
        <f>D32+D33+D34+D36</f>
        <v>91521148</v>
      </c>
      <c r="E31" s="25">
        <v>82547202</v>
      </c>
      <c r="F31" s="25">
        <v>75797054</v>
      </c>
      <c r="G31" s="25">
        <v>-8973946</v>
      </c>
      <c r="H31" s="50">
        <f>E31/D31*100</f>
        <v>90.19467500560636</v>
      </c>
    </row>
    <row r="32" spans="1:8" ht="16.5" customHeight="1">
      <c r="A32" s="21" t="s">
        <v>6</v>
      </c>
      <c r="B32" s="25">
        <v>84771000</v>
      </c>
      <c r="C32" s="25">
        <v>0</v>
      </c>
      <c r="D32" s="25">
        <v>84771000</v>
      </c>
      <c r="E32" s="25">
        <v>75797054</v>
      </c>
      <c r="F32" s="25">
        <v>75797054</v>
      </c>
      <c r="G32" s="26">
        <v>-8973946</v>
      </c>
      <c r="H32" s="50">
        <f>E32/D32*100</f>
        <v>89.41389626169327</v>
      </c>
    </row>
    <row r="33" spans="1:8" ht="16.5" customHeight="1">
      <c r="A33" s="21" t="s">
        <v>7</v>
      </c>
      <c r="B33" s="27">
        <v>0</v>
      </c>
      <c r="C33" s="25"/>
      <c r="D33" s="27">
        <v>0</v>
      </c>
      <c r="E33" s="25"/>
      <c r="F33" s="27"/>
      <c r="G33" s="26">
        <f t="shared" si="0"/>
        <v>0</v>
      </c>
      <c r="H33" s="50"/>
    </row>
    <row r="34" spans="1:8" ht="16.5" customHeight="1">
      <c r="A34" s="21" t="s">
        <v>8</v>
      </c>
      <c r="B34" s="29">
        <v>0</v>
      </c>
      <c r="C34" s="25">
        <v>2532406</v>
      </c>
      <c r="D34" s="25">
        <v>2532406</v>
      </c>
      <c r="E34" s="25">
        <v>2532406</v>
      </c>
      <c r="F34" s="25"/>
      <c r="G34" s="26">
        <f t="shared" si="0"/>
        <v>0</v>
      </c>
      <c r="H34" s="50"/>
    </row>
    <row r="35" spans="1:8" ht="16.5" customHeight="1">
      <c r="A35" s="21" t="s">
        <v>9</v>
      </c>
      <c r="B35" s="29">
        <v>0</v>
      </c>
      <c r="C35" s="25"/>
      <c r="D35" s="25"/>
      <c r="E35" s="29">
        <v>0</v>
      </c>
      <c r="F35" s="29"/>
      <c r="G35" s="26">
        <f t="shared" si="0"/>
        <v>0</v>
      </c>
      <c r="H35" s="50"/>
    </row>
    <row r="36" spans="1:8" ht="16.5" customHeight="1">
      <c r="A36" s="21" t="s">
        <v>10</v>
      </c>
      <c r="B36" s="29">
        <v>0</v>
      </c>
      <c r="C36" s="29">
        <v>4217742</v>
      </c>
      <c r="D36" s="29">
        <v>4217742</v>
      </c>
      <c r="E36" s="29">
        <v>4217742</v>
      </c>
      <c r="F36" s="29"/>
      <c r="G36" s="26">
        <f t="shared" si="0"/>
        <v>0</v>
      </c>
      <c r="H36" s="50"/>
    </row>
    <row r="37" spans="1:8" ht="16.5" customHeight="1">
      <c r="A37" s="21"/>
      <c r="B37" s="27"/>
      <c r="C37" s="29"/>
      <c r="D37" s="29"/>
      <c r="E37" s="29"/>
      <c r="F37" s="29"/>
      <c r="G37" s="31"/>
      <c r="H37" s="50"/>
    </row>
    <row r="38" spans="1:9" s="1" customFormat="1" ht="16.5" customHeight="1">
      <c r="A38" s="24" t="s">
        <v>11</v>
      </c>
      <c r="B38" s="25">
        <f>B39+B40+B41+B42+B43+B44</f>
        <v>16000000</v>
      </c>
      <c r="C38" s="25">
        <f>C39+C40+C41+C42+C43+C44</f>
        <v>0</v>
      </c>
      <c r="D38" s="25">
        <f>D39+D40+D41+D42+D43+D44</f>
        <v>16000000</v>
      </c>
      <c r="E38" s="25">
        <v>3823042</v>
      </c>
      <c r="F38" s="25">
        <v>3823042</v>
      </c>
      <c r="G38" s="32">
        <v>-12176958</v>
      </c>
      <c r="H38" s="50">
        <f>E38/D38*100</f>
        <v>23.8940125</v>
      </c>
      <c r="I38" s="11"/>
    </row>
    <row r="39" spans="1:9" ht="16.5" customHeight="1">
      <c r="A39" s="21" t="s">
        <v>12</v>
      </c>
      <c r="B39" s="29">
        <v>16000000</v>
      </c>
      <c r="C39" s="29">
        <v>0</v>
      </c>
      <c r="D39" s="29">
        <v>16000000</v>
      </c>
      <c r="E39" s="29">
        <v>3823042</v>
      </c>
      <c r="F39" s="29">
        <v>3823042</v>
      </c>
      <c r="G39" s="30">
        <v>-12176958</v>
      </c>
      <c r="H39" s="50">
        <f>E39/D39*100</f>
        <v>23.8940125</v>
      </c>
      <c r="I39" s="10"/>
    </row>
    <row r="40" spans="1:9" ht="16.5" customHeight="1">
      <c r="A40" s="21" t="s">
        <v>13</v>
      </c>
      <c r="B40" s="29">
        <v>0</v>
      </c>
      <c r="C40" s="29">
        <v>0</v>
      </c>
      <c r="D40" s="29">
        <v>0</v>
      </c>
      <c r="E40" s="29">
        <v>0</v>
      </c>
      <c r="F40" s="33">
        <v>0</v>
      </c>
      <c r="G40" s="30">
        <v>0</v>
      </c>
      <c r="H40" s="50"/>
      <c r="I40" s="10"/>
    </row>
    <row r="41" spans="1:9" ht="16.5" customHeight="1">
      <c r="A41" s="21" t="s">
        <v>14</v>
      </c>
      <c r="B41" s="29">
        <v>0</v>
      </c>
      <c r="C41" s="29">
        <v>0</v>
      </c>
      <c r="D41" s="27">
        <v>0</v>
      </c>
      <c r="E41" s="29">
        <v>0</v>
      </c>
      <c r="F41" s="29">
        <v>0</v>
      </c>
      <c r="G41" s="30">
        <v>0</v>
      </c>
      <c r="H41" s="50"/>
      <c r="I41" s="10"/>
    </row>
    <row r="42" spans="1:9" ht="16.5" customHeight="1">
      <c r="A42" s="21" t="s">
        <v>15</v>
      </c>
      <c r="B42" s="29">
        <v>0</v>
      </c>
      <c r="C42" s="29">
        <v>0</v>
      </c>
      <c r="D42" s="27">
        <v>0</v>
      </c>
      <c r="E42" s="29"/>
      <c r="F42" s="29">
        <v>0</v>
      </c>
      <c r="G42" s="30">
        <v>0</v>
      </c>
      <c r="H42" s="50"/>
      <c r="I42" s="10"/>
    </row>
    <row r="43" spans="1:9" ht="16.5" customHeight="1">
      <c r="A43" s="21" t="s">
        <v>16</v>
      </c>
      <c r="B43" s="29">
        <v>0</v>
      </c>
      <c r="C43" s="29">
        <v>0</v>
      </c>
      <c r="D43" s="27">
        <v>0</v>
      </c>
      <c r="E43" s="29">
        <v>0</v>
      </c>
      <c r="F43" s="29">
        <v>0</v>
      </c>
      <c r="G43" s="30">
        <v>0</v>
      </c>
      <c r="H43" s="50"/>
      <c r="I43" s="10"/>
    </row>
    <row r="44" spans="1:9" ht="16.5" customHeight="1">
      <c r="A44" s="21" t="s">
        <v>17</v>
      </c>
      <c r="B44" s="29">
        <v>0</v>
      </c>
      <c r="C44" s="29">
        <v>0</v>
      </c>
      <c r="D44" s="27">
        <v>0</v>
      </c>
      <c r="E44" s="29">
        <v>0</v>
      </c>
      <c r="F44" s="29">
        <v>0</v>
      </c>
      <c r="G44" s="30">
        <v>0</v>
      </c>
      <c r="H44" s="50"/>
      <c r="I44" s="10"/>
    </row>
    <row r="45" spans="1:9" ht="16.5" customHeight="1">
      <c r="A45" s="21"/>
      <c r="B45" s="27"/>
      <c r="C45" s="29">
        <v>0</v>
      </c>
      <c r="D45" s="27"/>
      <c r="E45" s="27"/>
      <c r="F45" s="27"/>
      <c r="G45" s="28"/>
      <c r="H45" s="50"/>
      <c r="I45" s="10"/>
    </row>
    <row r="46" spans="1:9" s="1" customFormat="1" ht="16.5" customHeight="1">
      <c r="A46" s="24" t="s">
        <v>18</v>
      </c>
      <c r="B46" s="25">
        <f>B48+B64</f>
        <v>100011100</v>
      </c>
      <c r="C46" s="25">
        <f>C48+C64</f>
        <v>7510048</v>
      </c>
      <c r="D46" s="25">
        <f>D48+D64</f>
        <v>107521148</v>
      </c>
      <c r="E46" s="25">
        <v>83746639</v>
      </c>
      <c r="F46" s="25">
        <v>83075507</v>
      </c>
      <c r="G46" s="25">
        <v>-23774509</v>
      </c>
      <c r="H46" s="50">
        <f>E46/D46*100</f>
        <v>77.88852756668857</v>
      </c>
      <c r="I46" s="11"/>
    </row>
    <row r="47" spans="1:9" s="1" customFormat="1" ht="16.5" customHeight="1">
      <c r="A47" s="24"/>
      <c r="B47" s="34"/>
      <c r="C47" s="25"/>
      <c r="D47" s="34"/>
      <c r="E47" s="25"/>
      <c r="F47" s="25"/>
      <c r="G47" s="32"/>
      <c r="H47" s="50"/>
      <c r="I47" s="11"/>
    </row>
    <row r="48" spans="1:9" s="1" customFormat="1" ht="16.5" customHeight="1">
      <c r="A48" s="24" t="s">
        <v>19</v>
      </c>
      <c r="B48" s="25">
        <f>B50+B51+B52+B53+B55+B58</f>
        <v>90011100</v>
      </c>
      <c r="C48" s="25">
        <f>C50+C51+C52+C53+C55+C58</f>
        <v>-9547267</v>
      </c>
      <c r="D48" s="25">
        <f>D50+D51+D52+D53+D55+D58</f>
        <v>80463833</v>
      </c>
      <c r="E48" s="25">
        <v>62690600</v>
      </c>
      <c r="F48" s="25">
        <v>62019468</v>
      </c>
      <c r="G48" s="25">
        <f>E48-D48</f>
        <v>-17773233</v>
      </c>
      <c r="H48" s="50">
        <f>E48/D48*100</f>
        <v>77.91152579072389</v>
      </c>
      <c r="I48" s="11"/>
    </row>
    <row r="49" spans="1:9" ht="16.5" customHeight="1">
      <c r="A49" s="21"/>
      <c r="B49" s="27"/>
      <c r="C49" s="27"/>
      <c r="D49" s="27"/>
      <c r="E49" s="27"/>
      <c r="F49" s="27"/>
      <c r="G49" s="25"/>
      <c r="H49" s="50"/>
      <c r="I49" s="10"/>
    </row>
    <row r="50" spans="1:9" ht="16.5" customHeight="1">
      <c r="A50" s="21" t="s">
        <v>20</v>
      </c>
      <c r="B50" s="29">
        <v>8306216</v>
      </c>
      <c r="C50" s="29">
        <v>-426400</v>
      </c>
      <c r="D50" s="29">
        <v>7879816</v>
      </c>
      <c r="E50" s="29">
        <v>7563639</v>
      </c>
      <c r="F50" s="29">
        <v>7362881</v>
      </c>
      <c r="G50" s="25">
        <f>E50-D50</f>
        <v>-316177</v>
      </c>
      <c r="H50" s="50">
        <f>E50/D50*100</f>
        <v>95.98750783013207</v>
      </c>
      <c r="I50" s="10"/>
    </row>
    <row r="51" spans="1:9" ht="16.5" customHeight="1">
      <c r="A51" s="21" t="s">
        <v>21</v>
      </c>
      <c r="B51" s="29">
        <v>5633184</v>
      </c>
      <c r="C51" s="29">
        <v>1896764</v>
      </c>
      <c r="D51" s="29">
        <v>7529948</v>
      </c>
      <c r="E51" s="29">
        <v>6361461</v>
      </c>
      <c r="F51" s="29">
        <v>6209781</v>
      </c>
      <c r="G51" s="25">
        <f>E51-D51</f>
        <v>-1168487</v>
      </c>
      <c r="H51" s="50">
        <f aca="true" t="shared" si="1" ref="H51:H60">E51/D51*100</f>
        <v>84.48213719404171</v>
      </c>
      <c r="I51" s="10"/>
    </row>
    <row r="52" spans="1:9" ht="16.5" customHeight="1">
      <c r="A52" s="21" t="s">
        <v>22</v>
      </c>
      <c r="B52" s="29">
        <v>978600</v>
      </c>
      <c r="C52" s="29">
        <v>4235</v>
      </c>
      <c r="D52" s="29">
        <v>982835</v>
      </c>
      <c r="E52" s="29">
        <v>659735</v>
      </c>
      <c r="F52" s="29">
        <v>559815</v>
      </c>
      <c r="G52" s="25">
        <f>E52-D52</f>
        <v>-323100</v>
      </c>
      <c r="H52" s="50">
        <f t="shared" si="1"/>
        <v>67.1257128612636</v>
      </c>
      <c r="I52" s="10"/>
    </row>
    <row r="53" spans="1:9" ht="16.5" customHeight="1">
      <c r="A53" s="21" t="s">
        <v>23</v>
      </c>
      <c r="B53" s="29"/>
      <c r="C53" s="29">
        <v>377753</v>
      </c>
      <c r="D53" s="29">
        <v>377753</v>
      </c>
      <c r="E53" s="29">
        <v>244884</v>
      </c>
      <c r="F53" s="29">
        <v>243536</v>
      </c>
      <c r="G53" s="25">
        <v>-132869</v>
      </c>
      <c r="H53" s="50">
        <f t="shared" si="1"/>
        <v>64.82648714901006</v>
      </c>
      <c r="I53" s="10"/>
    </row>
    <row r="54" spans="1:9" ht="16.5" customHeight="1">
      <c r="A54" s="21" t="s">
        <v>24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5">
        <f>E54-D54</f>
        <v>0</v>
      </c>
      <c r="H54" s="23">
        <f>F54-E54</f>
        <v>0</v>
      </c>
      <c r="I54" s="10"/>
    </row>
    <row r="55" spans="1:9" s="1" customFormat="1" ht="16.5" customHeight="1">
      <c r="A55" s="24" t="s">
        <v>25</v>
      </c>
      <c r="B55" s="25">
        <f>B56+B57</f>
        <v>69335500</v>
      </c>
      <c r="C55" s="25">
        <v>-11129619</v>
      </c>
      <c r="D55" s="25">
        <v>58205881</v>
      </c>
      <c r="E55" s="25">
        <v>42380405</v>
      </c>
      <c r="F55" s="25">
        <v>42162979</v>
      </c>
      <c r="G55" s="25">
        <f aca="true" t="shared" si="2" ref="G55:G73">E55-D55</f>
        <v>-15825476</v>
      </c>
      <c r="H55" s="50">
        <f t="shared" si="1"/>
        <v>72.81120785715794</v>
      </c>
      <c r="I55" s="11"/>
    </row>
    <row r="56" spans="1:9" ht="16.5" customHeight="1">
      <c r="A56" s="21" t="s">
        <v>26</v>
      </c>
      <c r="B56" s="29">
        <v>65596200</v>
      </c>
      <c r="C56" s="29">
        <v>-10700000</v>
      </c>
      <c r="D56" s="29">
        <v>54896200</v>
      </c>
      <c r="E56" s="29">
        <v>39197150</v>
      </c>
      <c r="F56" s="29">
        <v>39197150</v>
      </c>
      <c r="G56" s="25">
        <f t="shared" si="2"/>
        <v>-15699050</v>
      </c>
      <c r="H56" s="50">
        <f>E56/D56*100</f>
        <v>71.40230107001942</v>
      </c>
      <c r="I56" s="10"/>
    </row>
    <row r="57" spans="1:9" ht="16.5" customHeight="1">
      <c r="A57" s="21" t="s">
        <v>27</v>
      </c>
      <c r="B57" s="29">
        <v>3739300</v>
      </c>
      <c r="C57" s="29">
        <v>-429619</v>
      </c>
      <c r="D57" s="29">
        <v>3309681</v>
      </c>
      <c r="E57" s="29">
        <v>3183255</v>
      </c>
      <c r="F57" s="29">
        <v>2965829</v>
      </c>
      <c r="G57" s="25">
        <f t="shared" si="2"/>
        <v>-126426</v>
      </c>
      <c r="H57" s="50">
        <f t="shared" si="1"/>
        <v>96.18011524373496</v>
      </c>
      <c r="I57" s="10"/>
    </row>
    <row r="58" spans="1:9" s="1" customFormat="1" ht="16.5" customHeight="1">
      <c r="A58" s="24" t="s">
        <v>28</v>
      </c>
      <c r="B58" s="25">
        <f>B59+B60</f>
        <v>5757600</v>
      </c>
      <c r="C58" s="25">
        <v>-270000</v>
      </c>
      <c r="D58" s="25">
        <f>D59+D60</f>
        <v>5487600</v>
      </c>
      <c r="E58" s="25">
        <v>5480476</v>
      </c>
      <c r="F58" s="25">
        <v>5480476</v>
      </c>
      <c r="G58" s="25">
        <f t="shared" si="2"/>
        <v>-7124</v>
      </c>
      <c r="H58" s="50">
        <f t="shared" si="1"/>
        <v>99.87018004227714</v>
      </c>
      <c r="I58" s="11"/>
    </row>
    <row r="59" spans="1:9" ht="16.5" customHeight="1">
      <c r="A59" s="21" t="s">
        <v>29</v>
      </c>
      <c r="B59" s="29">
        <v>474600</v>
      </c>
      <c r="C59" s="29">
        <v>-270000</v>
      </c>
      <c r="D59" s="29">
        <v>204600</v>
      </c>
      <c r="E59" s="29">
        <v>197557</v>
      </c>
      <c r="F59" s="29">
        <v>197557</v>
      </c>
      <c r="G59" s="25">
        <f t="shared" si="2"/>
        <v>-7043</v>
      </c>
      <c r="H59" s="50">
        <f t="shared" si="1"/>
        <v>96.55767350928642</v>
      </c>
      <c r="I59" s="10"/>
    </row>
    <row r="60" spans="1:9" ht="16.5" customHeight="1">
      <c r="A60" s="21" t="s">
        <v>30</v>
      </c>
      <c r="B60" s="29">
        <v>5283000</v>
      </c>
      <c r="C60" s="29"/>
      <c r="D60" s="29">
        <v>5283000</v>
      </c>
      <c r="E60" s="29">
        <v>5282919</v>
      </c>
      <c r="F60" s="29">
        <v>5282919</v>
      </c>
      <c r="G60" s="25">
        <f t="shared" si="2"/>
        <v>-81</v>
      </c>
      <c r="H60" s="50">
        <f t="shared" si="1"/>
        <v>99.9984667802385</v>
      </c>
      <c r="I60" s="10"/>
    </row>
    <row r="61" spans="1:9" ht="16.5" customHeight="1">
      <c r="A61" s="21" t="s">
        <v>31</v>
      </c>
      <c r="B61" s="29">
        <v>0</v>
      </c>
      <c r="C61" s="29"/>
      <c r="D61" s="29">
        <v>0</v>
      </c>
      <c r="E61" s="29">
        <v>0</v>
      </c>
      <c r="F61" s="29">
        <v>0</v>
      </c>
      <c r="G61" s="25">
        <f t="shared" si="2"/>
        <v>0</v>
      </c>
      <c r="H61" s="50"/>
      <c r="I61" s="10"/>
    </row>
    <row r="62" spans="1:9" ht="16.5" customHeight="1">
      <c r="A62" s="21" t="s">
        <v>32</v>
      </c>
      <c r="B62" s="29">
        <v>0</v>
      </c>
      <c r="C62" s="29"/>
      <c r="D62" s="29">
        <v>0</v>
      </c>
      <c r="E62" s="29">
        <v>0</v>
      </c>
      <c r="F62" s="29">
        <v>0</v>
      </c>
      <c r="G62" s="25">
        <f t="shared" si="2"/>
        <v>0</v>
      </c>
      <c r="H62" s="40"/>
      <c r="I62" s="10"/>
    </row>
    <row r="63" spans="1:9" ht="16.5" customHeight="1">
      <c r="A63" s="21"/>
      <c r="B63" s="27"/>
      <c r="C63" s="27"/>
      <c r="D63" s="27"/>
      <c r="E63" s="27"/>
      <c r="F63" s="29"/>
      <c r="G63" s="25">
        <f t="shared" si="2"/>
        <v>0</v>
      </c>
      <c r="H63" s="40"/>
      <c r="I63" s="10"/>
    </row>
    <row r="64" spans="1:9" s="1" customFormat="1" ht="16.5" customHeight="1">
      <c r="A64" s="24" t="s">
        <v>33</v>
      </c>
      <c r="B64" s="25">
        <f>B65+B66+B67</f>
        <v>10000000</v>
      </c>
      <c r="C64" s="25">
        <f>C65+C66+C67</f>
        <v>17057315</v>
      </c>
      <c r="D64" s="25">
        <f>D65+D66+D67</f>
        <v>27057315</v>
      </c>
      <c r="E64" s="25">
        <v>21056039</v>
      </c>
      <c r="F64" s="25">
        <v>21056039</v>
      </c>
      <c r="G64" s="25">
        <f t="shared" si="2"/>
        <v>-6001276</v>
      </c>
      <c r="H64" s="50">
        <f>E64/D64*100</f>
        <v>77.82013477686164</v>
      </c>
      <c r="I64" s="11"/>
    </row>
    <row r="65" spans="1:9" ht="16.5" customHeight="1">
      <c r="A65" s="21" t="s">
        <v>34</v>
      </c>
      <c r="B65" s="29">
        <v>10000000</v>
      </c>
      <c r="C65" s="29">
        <v>17057315</v>
      </c>
      <c r="D65" s="29">
        <v>27057315</v>
      </c>
      <c r="E65" s="29">
        <v>21056039</v>
      </c>
      <c r="F65" s="29">
        <v>21056039</v>
      </c>
      <c r="G65" s="25">
        <f t="shared" si="2"/>
        <v>-6001276</v>
      </c>
      <c r="H65" s="50">
        <f>E65/D65*100</f>
        <v>77.82013477686164</v>
      </c>
      <c r="I65" s="10"/>
    </row>
    <row r="66" spans="1:9" ht="16.5" customHeight="1">
      <c r="A66" s="21" t="s">
        <v>35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5">
        <f t="shared" si="2"/>
        <v>0</v>
      </c>
      <c r="H66" s="50"/>
      <c r="I66" s="10"/>
    </row>
    <row r="67" spans="1:9" ht="16.5" customHeight="1">
      <c r="A67" s="21" t="s">
        <v>36</v>
      </c>
      <c r="B67" s="27">
        <v>0</v>
      </c>
      <c r="C67" s="29">
        <v>0</v>
      </c>
      <c r="D67" s="27">
        <v>0</v>
      </c>
      <c r="E67" s="27">
        <v>0</v>
      </c>
      <c r="F67" s="27"/>
      <c r="G67" s="25">
        <f t="shared" si="2"/>
        <v>0</v>
      </c>
      <c r="H67" s="50"/>
      <c r="I67" s="10"/>
    </row>
    <row r="68" spans="1:9" ht="16.5" customHeight="1">
      <c r="A68" s="21"/>
      <c r="B68" s="27"/>
      <c r="C68" s="29"/>
      <c r="D68" s="27"/>
      <c r="E68" s="27"/>
      <c r="F68" s="27"/>
      <c r="G68" s="25">
        <f t="shared" si="2"/>
        <v>0</v>
      </c>
      <c r="H68" s="50"/>
      <c r="I68" s="10"/>
    </row>
    <row r="69" spans="1:9" ht="16.5" customHeight="1">
      <c r="A69" s="24" t="s">
        <v>37</v>
      </c>
      <c r="B69" s="25">
        <v>759900</v>
      </c>
      <c r="C69" s="25">
        <v>-759900</v>
      </c>
      <c r="D69" s="25"/>
      <c r="E69" s="25">
        <v>2623105</v>
      </c>
      <c r="F69" s="29">
        <v>-3455411</v>
      </c>
      <c r="G69" s="25">
        <v>2623605</v>
      </c>
      <c r="H69" s="23"/>
      <c r="I69" s="10"/>
    </row>
    <row r="70" spans="1:9" ht="16.5" customHeight="1">
      <c r="A70" s="24"/>
      <c r="B70" s="34"/>
      <c r="C70" s="29"/>
      <c r="D70" s="34"/>
      <c r="E70" s="25"/>
      <c r="F70" s="25"/>
      <c r="G70" s="25">
        <f t="shared" si="2"/>
        <v>0</v>
      </c>
      <c r="H70" s="23"/>
      <c r="I70" s="10"/>
    </row>
    <row r="71" spans="1:9" ht="16.5" customHeight="1">
      <c r="A71" s="21" t="s">
        <v>38</v>
      </c>
      <c r="B71" s="29"/>
      <c r="C71" s="29"/>
      <c r="D71" s="29">
        <v>0</v>
      </c>
      <c r="E71" s="29">
        <v>0</v>
      </c>
      <c r="F71" s="25">
        <v>-1284070</v>
      </c>
      <c r="G71" s="25">
        <f t="shared" si="2"/>
        <v>0</v>
      </c>
      <c r="H71" s="50"/>
      <c r="I71" s="10"/>
    </row>
    <row r="72" spans="1:9" ht="16.5" customHeight="1">
      <c r="A72" s="21" t="s">
        <v>45</v>
      </c>
      <c r="B72" s="29">
        <v>0</v>
      </c>
      <c r="C72" s="29"/>
      <c r="D72" s="29">
        <v>0</v>
      </c>
      <c r="E72" s="29"/>
      <c r="F72" s="27">
        <v>0</v>
      </c>
      <c r="G72" s="25">
        <f t="shared" si="2"/>
        <v>0</v>
      </c>
      <c r="H72" s="52"/>
      <c r="I72" s="10"/>
    </row>
    <row r="73" spans="1:9" ht="16.5" customHeight="1">
      <c r="A73" s="35" t="s">
        <v>39</v>
      </c>
      <c r="B73" s="36">
        <f>B71+B72+B69</f>
        <v>759900</v>
      </c>
      <c r="C73" s="36">
        <f>C71+C72+C69</f>
        <v>-759900</v>
      </c>
      <c r="D73" s="36">
        <f>D71+D72+D69</f>
        <v>0</v>
      </c>
      <c r="E73" s="36">
        <v>2623605</v>
      </c>
      <c r="F73" s="36">
        <v>2223489</v>
      </c>
      <c r="G73" s="25">
        <f t="shared" si="2"/>
        <v>2623605</v>
      </c>
      <c r="H73" s="51"/>
      <c r="I73" s="10"/>
    </row>
    <row r="74" spans="1:8" ht="12.75">
      <c r="A74" s="17"/>
      <c r="B74" s="17"/>
      <c r="C74" s="17"/>
      <c r="D74" s="17"/>
      <c r="E74" s="17"/>
      <c r="F74" s="17"/>
      <c r="G74" s="17"/>
      <c r="H74" s="41"/>
    </row>
    <row r="75" spans="1:10" ht="12.75">
      <c r="A75" s="17"/>
      <c r="B75" s="17"/>
      <c r="C75" s="17"/>
      <c r="D75" s="17"/>
      <c r="E75" s="17"/>
      <c r="F75" s="17"/>
      <c r="G75" s="17"/>
      <c r="H75" s="41"/>
      <c r="J75" s="2" t="s">
        <v>43</v>
      </c>
    </row>
    <row r="76" spans="1:8" ht="12.75">
      <c r="A76" s="17"/>
      <c r="B76" s="17"/>
      <c r="C76" s="17"/>
      <c r="D76" s="17"/>
      <c r="E76" s="17"/>
      <c r="F76" s="17"/>
      <c r="G76" s="17"/>
      <c r="H76" s="41"/>
    </row>
    <row r="77" spans="1:8" ht="12.75">
      <c r="A77" s="17"/>
      <c r="B77" s="17"/>
      <c r="C77" s="17"/>
      <c r="D77" s="17"/>
      <c r="E77" s="17"/>
      <c r="F77" s="17"/>
      <c r="G77" s="17"/>
      <c r="H77" s="41"/>
    </row>
    <row r="78" spans="1:8" ht="12.75">
      <c r="A78" s="17"/>
      <c r="B78" s="17"/>
      <c r="C78" s="17"/>
      <c r="D78" s="17"/>
      <c r="E78" s="17"/>
      <c r="F78" s="17"/>
      <c r="G78" s="17"/>
      <c r="H78" s="41"/>
    </row>
    <row r="79" spans="1:8" ht="12.75">
      <c r="A79" s="17"/>
      <c r="B79" s="17"/>
      <c r="C79" s="17"/>
      <c r="D79" s="17"/>
      <c r="E79" s="17"/>
      <c r="F79" s="17"/>
      <c r="G79" s="17"/>
      <c r="H79" s="41"/>
    </row>
  </sheetData>
  <sheetProtection/>
  <printOptions horizontalCentered="1" verticalCentered="1"/>
  <pageMargins left="0.23" right="0.27" top="0.97" bottom="1" header="0" footer="0"/>
  <pageSetup horizontalDpi="300" verticalDpi="300" orientation="portrait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5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4.28125" style="0" customWidth="1"/>
    <col min="2" max="2" width="3.28125" style="0" customWidth="1"/>
    <col min="3" max="3" width="39.8515625" style="0" customWidth="1"/>
    <col min="4" max="4" width="13.8515625" style="3" customWidth="1"/>
    <col min="5" max="6" width="13.00390625" style="3" customWidth="1"/>
  </cols>
  <sheetData>
    <row r="3" spans="4:6" s="53" customFormat="1" ht="8.25" customHeight="1">
      <c r="D3" s="54"/>
      <c r="E3" s="54"/>
      <c r="F3" s="54"/>
    </row>
    <row r="7" ht="8.25" customHeight="1"/>
    <row r="8" spans="1:7" ht="12.75">
      <c r="A8" s="2" t="s">
        <v>46</v>
      </c>
      <c r="G8" s="7"/>
    </row>
    <row r="9" spans="3:8" s="4" customFormat="1" ht="25.5">
      <c r="C9" s="55" t="s">
        <v>0</v>
      </c>
      <c r="D9" s="56" t="s">
        <v>40</v>
      </c>
      <c r="E9" s="56" t="s">
        <v>47</v>
      </c>
      <c r="F9" s="56" t="s">
        <v>58</v>
      </c>
      <c r="G9" s="56" t="s">
        <v>59</v>
      </c>
      <c r="H9" s="56"/>
    </row>
    <row r="10" ht="9.75" customHeight="1"/>
    <row r="11" ht="12.75">
      <c r="C11" s="1"/>
    </row>
    <row r="12" spans="1:7" ht="15.75">
      <c r="A12" s="62">
        <v>1</v>
      </c>
      <c r="C12" s="63" t="s">
        <v>64</v>
      </c>
      <c r="D12" s="9">
        <f>SUM(D13+D17+D38)</f>
        <v>52027965</v>
      </c>
      <c r="E12" s="9">
        <f>E18+E30+E34+E38+E24</f>
        <v>44132805</v>
      </c>
      <c r="F12" s="9">
        <f>SUM(F13+F17+F38)</f>
        <v>37167512</v>
      </c>
      <c r="G12" s="9">
        <f>SUM(G13+G17+G38)</f>
        <v>28596454</v>
      </c>
    </row>
    <row r="13" spans="1:7" ht="12.75">
      <c r="A13" s="59" t="s">
        <v>60</v>
      </c>
      <c r="B13" s="5"/>
      <c r="C13" s="1" t="s">
        <v>65</v>
      </c>
      <c r="D13" s="9">
        <f>SUM(D14)</f>
        <v>0</v>
      </c>
      <c r="E13" s="9">
        <f>SUM(E14)</f>
        <v>0</v>
      </c>
      <c r="F13" s="9">
        <f>SUM(F14)</f>
        <v>0</v>
      </c>
      <c r="G13" s="9">
        <f>SUM(G14)</f>
        <v>0</v>
      </c>
    </row>
    <row r="14" spans="1:7" ht="12.75">
      <c r="A14" s="59">
        <v>1</v>
      </c>
      <c r="B14" s="5"/>
      <c r="C14" s="1" t="s">
        <v>66</v>
      </c>
      <c r="D14" s="9">
        <f>SUM(D15:D16)</f>
        <v>0</v>
      </c>
      <c r="E14" s="8">
        <v>0</v>
      </c>
      <c r="F14" s="8">
        <v>0</v>
      </c>
      <c r="G14" s="8">
        <v>0</v>
      </c>
    </row>
    <row r="15" spans="1:7" ht="12.75">
      <c r="A15" s="59"/>
      <c r="B15" s="59" t="s">
        <v>54</v>
      </c>
      <c r="C15" s="2" t="s">
        <v>67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s="59"/>
      <c r="B16" s="59" t="s">
        <v>48</v>
      </c>
      <c r="C16" s="2" t="s">
        <v>68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59" t="s">
        <v>62</v>
      </c>
      <c r="B17" s="57"/>
      <c r="C17" s="1" t="s">
        <v>69</v>
      </c>
      <c r="D17" s="9">
        <f>SUM(D18+D24+D30+D32+D34)</f>
        <v>52000965</v>
      </c>
      <c r="E17" s="9">
        <f>E18+E24+E30+E32+E34</f>
        <v>44110305</v>
      </c>
      <c r="F17" s="9">
        <f>SUM(F18+F24+F30+F32+F34)</f>
        <v>37145367</v>
      </c>
      <c r="G17" s="9">
        <f>SUM(G18+G24+G30+G32+G34)</f>
        <v>28574309</v>
      </c>
    </row>
    <row r="18" spans="1:7" ht="12.75">
      <c r="A18" s="59">
        <v>1</v>
      </c>
      <c r="B18" s="57"/>
      <c r="C18" s="1" t="s">
        <v>70</v>
      </c>
      <c r="D18" s="9">
        <f>SUM(D19:D23)</f>
        <v>39326965</v>
      </c>
      <c r="E18" s="9">
        <f>E19+E21+E22</f>
        <v>32775965</v>
      </c>
      <c r="F18" s="9">
        <f>F19+F21+F22</f>
        <v>23988133</v>
      </c>
      <c r="G18" s="9">
        <f>G19+G21+G22</f>
        <v>18893692</v>
      </c>
    </row>
    <row r="19" spans="1:7" ht="12.75">
      <c r="A19" s="59"/>
      <c r="B19" s="57" t="s">
        <v>54</v>
      </c>
      <c r="C19" s="2" t="s">
        <v>71</v>
      </c>
      <c r="D19" s="8">
        <v>27004000</v>
      </c>
      <c r="E19" s="61">
        <v>22506000</v>
      </c>
      <c r="F19" s="8">
        <v>19600662</v>
      </c>
      <c r="G19" s="8">
        <v>12107605</v>
      </c>
    </row>
    <row r="20" spans="1:7" ht="12.75">
      <c r="A20" s="5"/>
      <c r="B20" s="57" t="s">
        <v>48</v>
      </c>
      <c r="C20" s="2" t="s">
        <v>72</v>
      </c>
      <c r="D20" s="8">
        <v>0</v>
      </c>
      <c r="E20" s="8">
        <v>0</v>
      </c>
      <c r="F20" s="8">
        <v>0</v>
      </c>
      <c r="G20" s="8">
        <v>0</v>
      </c>
    </row>
    <row r="21" spans="1:7" ht="12.75">
      <c r="A21" s="5"/>
      <c r="B21" s="57" t="s">
        <v>49</v>
      </c>
      <c r="C21" s="2" t="s">
        <v>73</v>
      </c>
      <c r="D21" s="8">
        <v>8752965</v>
      </c>
      <c r="E21" s="8">
        <v>7294965</v>
      </c>
      <c r="F21" s="8">
        <v>2492448</v>
      </c>
      <c r="G21" s="8">
        <v>5934954</v>
      </c>
    </row>
    <row r="22" spans="1:7" ht="12.75">
      <c r="A22" s="5"/>
      <c r="B22" s="57" t="s">
        <v>50</v>
      </c>
      <c r="C22" s="2" t="s">
        <v>74</v>
      </c>
      <c r="D22" s="8">
        <v>3570000</v>
      </c>
      <c r="E22" s="8">
        <v>2975000</v>
      </c>
      <c r="F22" s="8">
        <v>1895023</v>
      </c>
      <c r="G22" s="8">
        <v>851133</v>
      </c>
    </row>
    <row r="23" spans="1:7" ht="12.75">
      <c r="A23" s="5"/>
      <c r="B23" s="57" t="s">
        <v>51</v>
      </c>
      <c r="C23" s="2" t="s">
        <v>75</v>
      </c>
      <c r="D23" s="8">
        <v>0</v>
      </c>
      <c r="E23" s="8">
        <v>0</v>
      </c>
      <c r="F23" s="8">
        <v>0</v>
      </c>
      <c r="G23" s="8">
        <v>0</v>
      </c>
    </row>
    <row r="24" spans="1:7" ht="12.75">
      <c r="A24" s="59">
        <v>2</v>
      </c>
      <c r="B24" s="57"/>
      <c r="C24" s="1" t="s">
        <v>76</v>
      </c>
      <c r="D24" s="9">
        <f>SUM(D25:D29)</f>
        <v>0</v>
      </c>
      <c r="E24" s="9">
        <v>0</v>
      </c>
      <c r="F24" s="9">
        <f>SUM(F25:F29)</f>
        <v>0</v>
      </c>
      <c r="G24" s="9">
        <f>SUM(G25:G29)</f>
        <v>0</v>
      </c>
    </row>
    <row r="25" spans="1:7" ht="12.75">
      <c r="A25" s="5"/>
      <c r="B25" s="57" t="s">
        <v>54</v>
      </c>
      <c r="C25" s="2" t="s">
        <v>77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s="5"/>
      <c r="B26" s="57" t="s">
        <v>48</v>
      </c>
      <c r="C26" s="2" t="s">
        <v>78</v>
      </c>
      <c r="D26" s="8">
        <v>0</v>
      </c>
      <c r="E26" s="8">
        <v>0</v>
      </c>
      <c r="F26" s="8">
        <v>0</v>
      </c>
      <c r="G26" s="8">
        <v>0</v>
      </c>
    </row>
    <row r="27" spans="1:7" ht="12.75">
      <c r="A27" s="60"/>
      <c r="B27" s="57" t="s">
        <v>49</v>
      </c>
      <c r="C27" s="2" t="s">
        <v>79</v>
      </c>
      <c r="G27" s="3"/>
    </row>
    <row r="28" spans="1:7" ht="12.75">
      <c r="A28" s="60"/>
      <c r="B28" s="57" t="s">
        <v>50</v>
      </c>
      <c r="C28" s="2" t="s">
        <v>80</v>
      </c>
      <c r="D28" s="9"/>
      <c r="E28" s="9"/>
      <c r="F28" s="9"/>
      <c r="G28" s="9"/>
    </row>
    <row r="29" spans="1:7" ht="12.75">
      <c r="A29" s="60"/>
      <c r="B29" s="57" t="s">
        <v>51</v>
      </c>
      <c r="C29" s="2" t="s">
        <v>81</v>
      </c>
      <c r="D29" s="9"/>
      <c r="E29" s="9"/>
      <c r="F29" s="9"/>
      <c r="G29" s="9"/>
    </row>
    <row r="30" spans="1:7" ht="12.75">
      <c r="A30" s="60">
        <v>3</v>
      </c>
      <c r="B30" s="58"/>
      <c r="C30" s="1" t="s">
        <v>82</v>
      </c>
      <c r="D30" s="9">
        <f>SUM(D31)</f>
        <v>12138000</v>
      </c>
      <c r="E30" s="9">
        <f>SUM(E31)</f>
        <v>10887670</v>
      </c>
      <c r="F30" s="9">
        <f>SUM(F31)</f>
        <v>12848202</v>
      </c>
      <c r="G30" s="9">
        <f>SUM(G31)</f>
        <v>9498155</v>
      </c>
    </row>
    <row r="31" spans="1:7" ht="12.75">
      <c r="A31" s="60"/>
      <c r="B31" s="58" t="s">
        <v>54</v>
      </c>
      <c r="C31" s="2" t="s">
        <v>83</v>
      </c>
      <c r="D31" s="8">
        <v>12138000</v>
      </c>
      <c r="E31" s="8">
        <v>10887670</v>
      </c>
      <c r="F31" s="8">
        <v>12848202</v>
      </c>
      <c r="G31" s="8">
        <v>9498155</v>
      </c>
    </row>
    <row r="32" spans="1:7" ht="12.75">
      <c r="A32" s="60">
        <v>4</v>
      </c>
      <c r="B32" s="58"/>
      <c r="C32" s="1" t="s">
        <v>84</v>
      </c>
      <c r="D32" s="9">
        <f>SUM(D33)</f>
        <v>0</v>
      </c>
      <c r="E32" s="9">
        <f>SUM(E33)</f>
        <v>0</v>
      </c>
      <c r="F32" s="9">
        <f>SUM(F33)</f>
        <v>0</v>
      </c>
      <c r="G32" s="9">
        <f>SUM(G33)</f>
        <v>0</v>
      </c>
    </row>
    <row r="33" spans="1:7" ht="12.75">
      <c r="A33" s="6"/>
      <c r="B33" s="58" t="s">
        <v>54</v>
      </c>
      <c r="C33" s="2" t="s">
        <v>85</v>
      </c>
      <c r="D33" s="8">
        <v>0</v>
      </c>
      <c r="E33" s="8">
        <v>0</v>
      </c>
      <c r="F33" s="8">
        <v>0</v>
      </c>
      <c r="G33" s="8">
        <v>0</v>
      </c>
    </row>
    <row r="34" spans="1:7" ht="12.75">
      <c r="A34" s="60">
        <v>5</v>
      </c>
      <c r="B34" s="60"/>
      <c r="C34" s="1" t="s">
        <v>86</v>
      </c>
      <c r="D34" s="9">
        <f>SUM(D35:D37)</f>
        <v>536000</v>
      </c>
      <c r="E34" s="9">
        <f>E35+E36</f>
        <v>446670</v>
      </c>
      <c r="F34" s="9">
        <f>SUM(F35:F37)</f>
        <v>309032</v>
      </c>
      <c r="G34" s="9">
        <f>SUM(G35:G37)</f>
        <v>182462</v>
      </c>
    </row>
    <row r="35" spans="1:7" ht="12.75">
      <c r="A35" s="6"/>
      <c r="B35" s="58" t="s">
        <v>54</v>
      </c>
      <c r="C35" s="2" t="s">
        <v>87</v>
      </c>
      <c r="D35" s="8">
        <v>276000</v>
      </c>
      <c r="E35" s="8">
        <v>230000</v>
      </c>
      <c r="F35" s="8">
        <v>263812</v>
      </c>
      <c r="G35" s="8">
        <v>115291</v>
      </c>
    </row>
    <row r="36" spans="1:7" ht="12.75">
      <c r="A36" s="6"/>
      <c r="B36" s="58" t="s">
        <v>48</v>
      </c>
      <c r="C36" s="2" t="s">
        <v>131</v>
      </c>
      <c r="D36" s="8">
        <v>260000</v>
      </c>
      <c r="E36" s="8">
        <v>216670</v>
      </c>
      <c r="F36" s="8">
        <v>45220</v>
      </c>
      <c r="G36" s="8">
        <v>67171</v>
      </c>
    </row>
    <row r="37" spans="1:7" ht="12.75">
      <c r="A37" s="6"/>
      <c r="B37" s="58" t="s">
        <v>49</v>
      </c>
      <c r="C37" s="2" t="s">
        <v>68</v>
      </c>
      <c r="D37" s="8">
        <v>0</v>
      </c>
      <c r="E37" s="8">
        <v>0</v>
      </c>
      <c r="F37" s="8">
        <v>0</v>
      </c>
      <c r="G37" s="8">
        <v>0</v>
      </c>
    </row>
    <row r="38" spans="1:7" ht="12.75">
      <c r="A38" s="62" t="s">
        <v>61</v>
      </c>
      <c r="B38" s="60"/>
      <c r="C38" s="1" t="s">
        <v>88</v>
      </c>
      <c r="D38" s="9">
        <f>SUM(D39+D45+D51+D53+D55)</f>
        <v>27000</v>
      </c>
      <c r="E38" s="9">
        <f>SUM(E39+E45+E51+E53+E55)</f>
        <v>22500</v>
      </c>
      <c r="F38" s="9">
        <f>SUM(F39+F45+F51+F53+F55)</f>
        <v>22145</v>
      </c>
      <c r="G38" s="9">
        <f>SUM(G39+G45+G51+G53+G55)</f>
        <v>22145</v>
      </c>
    </row>
    <row r="39" spans="1:7" ht="12.75">
      <c r="A39" s="60">
        <v>1</v>
      </c>
      <c r="B39" s="60"/>
      <c r="C39" s="1" t="s">
        <v>89</v>
      </c>
      <c r="D39" s="9">
        <f>SUM(D40:D41)</f>
        <v>27000</v>
      </c>
      <c r="E39" s="9">
        <f>E41</f>
        <v>22500</v>
      </c>
      <c r="F39" s="9">
        <f>F41</f>
        <v>22145</v>
      </c>
      <c r="G39" s="9">
        <f>G41</f>
        <v>22145</v>
      </c>
    </row>
    <row r="40" spans="1:7" ht="12.75">
      <c r="A40" s="60"/>
      <c r="B40" s="58" t="s">
        <v>54</v>
      </c>
      <c r="C40" s="2" t="s">
        <v>90</v>
      </c>
      <c r="D40" s="9">
        <v>0</v>
      </c>
      <c r="E40" s="9">
        <v>0</v>
      </c>
      <c r="F40" s="9">
        <v>0</v>
      </c>
      <c r="G40" s="9">
        <v>0</v>
      </c>
    </row>
    <row r="41" spans="1:7" ht="12.75">
      <c r="A41" s="60"/>
      <c r="B41" s="58" t="s">
        <v>48</v>
      </c>
      <c r="C41" s="2" t="s">
        <v>91</v>
      </c>
      <c r="D41" s="9">
        <v>27000</v>
      </c>
      <c r="E41" s="9">
        <v>22500</v>
      </c>
      <c r="F41" s="9">
        <v>22145</v>
      </c>
      <c r="G41" s="9">
        <v>22145</v>
      </c>
    </row>
    <row r="42" spans="1:7" ht="12.75">
      <c r="A42" s="6">
        <v>2</v>
      </c>
      <c r="B42" s="58"/>
      <c r="C42" s="1" t="s">
        <v>92</v>
      </c>
      <c r="D42" s="8">
        <v>0</v>
      </c>
      <c r="E42" s="8">
        <v>0</v>
      </c>
      <c r="F42" s="8">
        <v>0</v>
      </c>
      <c r="G42" s="8">
        <v>0</v>
      </c>
    </row>
    <row r="43" spans="1:7" ht="12.75">
      <c r="A43" s="6"/>
      <c r="B43" s="58" t="s">
        <v>54</v>
      </c>
      <c r="C43" s="2" t="s">
        <v>93</v>
      </c>
      <c r="D43" s="8">
        <v>0</v>
      </c>
      <c r="E43" s="8">
        <v>0</v>
      </c>
      <c r="F43" s="8">
        <v>0</v>
      </c>
      <c r="G43" s="8">
        <v>0</v>
      </c>
    </row>
    <row r="44" spans="1:7" ht="12.75">
      <c r="A44" s="60">
        <v>3</v>
      </c>
      <c r="B44" s="60"/>
      <c r="C44" s="1" t="s">
        <v>94</v>
      </c>
      <c r="D44" s="9">
        <f>SUM(D45)</f>
        <v>0</v>
      </c>
      <c r="E44" s="9">
        <f>SUM(E45)</f>
        <v>0</v>
      </c>
      <c r="F44" s="9">
        <f>SUM(F45)</f>
        <v>0</v>
      </c>
      <c r="G44" s="9">
        <f>SUM(G45)</f>
        <v>0</v>
      </c>
    </row>
    <row r="45" spans="1:7" ht="12.75">
      <c r="A45" s="6"/>
      <c r="B45" s="58" t="s">
        <v>54</v>
      </c>
      <c r="C45" s="2" t="s">
        <v>95</v>
      </c>
      <c r="D45" s="8">
        <v>0</v>
      </c>
      <c r="E45" s="8">
        <v>0</v>
      </c>
      <c r="F45" s="8">
        <v>0</v>
      </c>
      <c r="G45" s="8">
        <v>0</v>
      </c>
    </row>
    <row r="46" spans="1:7" ht="15.75">
      <c r="A46" s="62" t="s">
        <v>55</v>
      </c>
      <c r="B46" s="58"/>
      <c r="C46" s="63" t="s">
        <v>96</v>
      </c>
      <c r="D46" s="9">
        <f>SUM(D47+D60+D76)</f>
        <v>0</v>
      </c>
      <c r="E46" s="9">
        <f>SUM(E47+E60+E76)</f>
        <v>0</v>
      </c>
      <c r="F46" s="9">
        <f>SUM(F47+F60+F76)</f>
        <v>0</v>
      </c>
      <c r="G46" s="9">
        <f>SUM(G47+G60+G76)</f>
        <v>0</v>
      </c>
    </row>
    <row r="47" spans="1:7" ht="12.75">
      <c r="A47" s="60" t="s">
        <v>63</v>
      </c>
      <c r="B47" s="60"/>
      <c r="C47" s="1" t="s">
        <v>97</v>
      </c>
      <c r="D47" s="9">
        <f>SUM(D48+D51+D54)</f>
        <v>0</v>
      </c>
      <c r="E47" s="9">
        <f>SUM(E48+E51+E54)</f>
        <v>0</v>
      </c>
      <c r="F47" s="9">
        <f>SUM(F48+F51+F54)</f>
        <v>0</v>
      </c>
      <c r="G47" s="9">
        <f>SUM(G48+G51+G54)</f>
        <v>0</v>
      </c>
    </row>
    <row r="48" spans="1:7" ht="12.75">
      <c r="A48" s="60">
        <v>1</v>
      </c>
      <c r="B48" s="60"/>
      <c r="C48" s="1" t="s">
        <v>98</v>
      </c>
      <c r="D48" s="9">
        <f>SUM(D49+D50)</f>
        <v>0</v>
      </c>
      <c r="E48" s="9">
        <f>SUM(E49+E50)</f>
        <v>0</v>
      </c>
      <c r="F48" s="9">
        <f>SUM(F49+F50)</f>
        <v>0</v>
      </c>
      <c r="G48" s="9">
        <f>SUM(G49+G50)</f>
        <v>0</v>
      </c>
    </row>
    <row r="49" spans="1:7" ht="12.75">
      <c r="A49" s="60"/>
      <c r="B49" s="58" t="s">
        <v>54</v>
      </c>
      <c r="C49" s="2" t="s">
        <v>99</v>
      </c>
      <c r="D49" s="8">
        <v>0</v>
      </c>
      <c r="E49" s="8">
        <v>0</v>
      </c>
      <c r="F49" s="8">
        <v>0</v>
      </c>
      <c r="G49" s="8">
        <v>0</v>
      </c>
    </row>
    <row r="50" spans="1:7" ht="12.75">
      <c r="A50" s="6"/>
      <c r="B50" s="58" t="s">
        <v>48</v>
      </c>
      <c r="C50" s="2" t="s">
        <v>100</v>
      </c>
      <c r="D50" s="8">
        <v>0</v>
      </c>
      <c r="E50" s="8">
        <v>0</v>
      </c>
      <c r="F50" s="8">
        <v>0</v>
      </c>
      <c r="G50" s="8">
        <v>0</v>
      </c>
    </row>
    <row r="51" spans="1:7" ht="12.75">
      <c r="A51" s="6">
        <v>2</v>
      </c>
      <c r="B51" s="58"/>
      <c r="C51" s="1" t="s">
        <v>101</v>
      </c>
      <c r="D51" s="9">
        <f>SUM(D52+D53)</f>
        <v>0</v>
      </c>
      <c r="E51" s="9">
        <f>SUM(E52+E53)</f>
        <v>0</v>
      </c>
      <c r="F51" s="9">
        <f>SUM(F52+F53)</f>
        <v>0</v>
      </c>
      <c r="G51" s="9">
        <f>SUM(G52+G53)</f>
        <v>0</v>
      </c>
    </row>
    <row r="52" spans="1:7" ht="12.75">
      <c r="A52" s="6"/>
      <c r="B52" s="58" t="s">
        <v>54</v>
      </c>
      <c r="C52" s="2" t="s">
        <v>102</v>
      </c>
      <c r="D52" s="9">
        <v>0</v>
      </c>
      <c r="E52" s="9">
        <v>0</v>
      </c>
      <c r="F52" s="9">
        <v>0</v>
      </c>
      <c r="G52" s="9">
        <v>0</v>
      </c>
    </row>
    <row r="53" spans="1:7" ht="12.75">
      <c r="A53" s="6"/>
      <c r="B53" s="58" t="s">
        <v>48</v>
      </c>
      <c r="C53" s="2" t="s">
        <v>103</v>
      </c>
      <c r="D53" s="8">
        <v>0</v>
      </c>
      <c r="E53" s="8">
        <v>0</v>
      </c>
      <c r="F53" s="8">
        <v>0</v>
      </c>
      <c r="G53" s="8">
        <v>0</v>
      </c>
    </row>
    <row r="54" spans="1:7" ht="12.75">
      <c r="A54" s="6">
        <v>3</v>
      </c>
      <c r="B54" s="58"/>
      <c r="C54" s="1" t="s">
        <v>104</v>
      </c>
      <c r="D54" s="9">
        <f>SUM(D55:D59)</f>
        <v>0</v>
      </c>
      <c r="E54" s="9">
        <f>SUM(E55:E59)</f>
        <v>0</v>
      </c>
      <c r="F54" s="9">
        <f>SUM(F55:F59)</f>
        <v>0</v>
      </c>
      <c r="G54" s="9">
        <f>SUM(G55:G59)</f>
        <v>0</v>
      </c>
    </row>
    <row r="55" spans="1:7" ht="12.75">
      <c r="A55" s="60"/>
      <c r="B55" s="58" t="s">
        <v>54</v>
      </c>
      <c r="C55" s="2" t="s">
        <v>105</v>
      </c>
      <c r="D55" s="9">
        <f>SUM(D56:D59)</f>
        <v>0</v>
      </c>
      <c r="E55" s="9">
        <v>0</v>
      </c>
      <c r="F55" s="9">
        <v>0</v>
      </c>
      <c r="G55" s="9">
        <v>0</v>
      </c>
    </row>
    <row r="56" spans="1:7" ht="12.75">
      <c r="A56" s="6"/>
      <c r="B56" s="58" t="s">
        <v>48</v>
      </c>
      <c r="C56" s="2" t="s">
        <v>106</v>
      </c>
      <c r="D56" s="8">
        <v>0</v>
      </c>
      <c r="E56" s="8">
        <v>0</v>
      </c>
      <c r="F56" s="8">
        <v>0</v>
      </c>
      <c r="G56" s="8">
        <v>0</v>
      </c>
    </row>
    <row r="57" spans="1:7" ht="12.75">
      <c r="A57" s="6"/>
      <c r="B57" s="58" t="s">
        <v>49</v>
      </c>
      <c r="C57" s="2" t="s">
        <v>107</v>
      </c>
      <c r="D57" s="8">
        <v>0</v>
      </c>
      <c r="E57" s="8">
        <v>0</v>
      </c>
      <c r="F57" s="8">
        <v>0</v>
      </c>
      <c r="G57" s="8">
        <v>0</v>
      </c>
    </row>
    <row r="58" spans="1:7" ht="12.75">
      <c r="A58" s="6"/>
      <c r="B58" s="58" t="s">
        <v>50</v>
      </c>
      <c r="C58" s="2" t="s">
        <v>108</v>
      </c>
      <c r="D58" s="8">
        <v>0</v>
      </c>
      <c r="E58" s="8">
        <v>0</v>
      </c>
      <c r="F58" s="8">
        <v>0</v>
      </c>
      <c r="G58" s="8">
        <v>0</v>
      </c>
    </row>
    <row r="59" spans="1:7" ht="12.75">
      <c r="A59" s="6"/>
      <c r="B59" s="58" t="s">
        <v>51</v>
      </c>
      <c r="C59" s="2" t="s">
        <v>109</v>
      </c>
      <c r="D59" s="8">
        <v>0</v>
      </c>
      <c r="E59" s="8">
        <v>0</v>
      </c>
      <c r="F59" s="8">
        <v>0</v>
      </c>
      <c r="G59" s="8">
        <v>0</v>
      </c>
    </row>
    <row r="60" spans="1:7" ht="12.75">
      <c r="A60" s="60" t="s">
        <v>62</v>
      </c>
      <c r="B60" s="60"/>
      <c r="C60" s="1" t="s">
        <v>110</v>
      </c>
      <c r="D60" s="9">
        <f>SUM(D61+D61+D69)</f>
        <v>0</v>
      </c>
      <c r="E60" s="9">
        <f>SUM(E61+E61+E69)</f>
        <v>0</v>
      </c>
      <c r="F60" s="9">
        <f>SUM(F61+F61+F69)</f>
        <v>0</v>
      </c>
      <c r="G60" s="9">
        <f>SUM(G61+G61+G69)</f>
        <v>0</v>
      </c>
    </row>
    <row r="61" spans="1:7" ht="12.75">
      <c r="A61" s="6">
        <v>1</v>
      </c>
      <c r="B61" s="58"/>
      <c r="C61" s="1" t="s">
        <v>111</v>
      </c>
      <c r="D61" s="9">
        <f>SUM(D62+D68)</f>
        <v>0</v>
      </c>
      <c r="E61" s="8">
        <v>0</v>
      </c>
      <c r="F61" s="8">
        <v>0</v>
      </c>
      <c r="G61" s="8">
        <v>0</v>
      </c>
    </row>
    <row r="62" spans="1:7" ht="12.75">
      <c r="A62" s="6"/>
      <c r="B62" s="58" t="s">
        <v>54</v>
      </c>
      <c r="C62" s="2" t="s">
        <v>112</v>
      </c>
      <c r="D62" s="9">
        <v>0</v>
      </c>
      <c r="E62" s="9">
        <v>0</v>
      </c>
      <c r="F62" s="9">
        <v>0</v>
      </c>
      <c r="G62" s="9">
        <v>0</v>
      </c>
    </row>
    <row r="63" spans="1:8" ht="12.75">
      <c r="A63" s="6"/>
      <c r="B63" s="58" t="s">
        <v>48</v>
      </c>
      <c r="C63" s="2" t="s">
        <v>113</v>
      </c>
      <c r="D63" s="61">
        <v>0</v>
      </c>
      <c r="E63" s="8">
        <v>0</v>
      </c>
      <c r="F63" s="8">
        <v>0</v>
      </c>
      <c r="G63" s="8">
        <v>0</v>
      </c>
      <c r="H63" s="2"/>
    </row>
    <row r="64" spans="1:7" ht="12.75">
      <c r="A64" s="6"/>
      <c r="B64" s="58" t="s">
        <v>49</v>
      </c>
      <c r="C64" s="2" t="s">
        <v>114</v>
      </c>
      <c r="D64" s="8">
        <v>0</v>
      </c>
      <c r="E64" s="8">
        <v>0</v>
      </c>
      <c r="F64" s="8">
        <v>0</v>
      </c>
      <c r="G64" s="8">
        <v>0</v>
      </c>
    </row>
    <row r="65" spans="1:7" ht="12.75">
      <c r="A65" s="6"/>
      <c r="B65" s="58" t="s">
        <v>50</v>
      </c>
      <c r="C65" s="2" t="s">
        <v>115</v>
      </c>
      <c r="D65" s="8">
        <v>0</v>
      </c>
      <c r="E65" s="8">
        <v>0</v>
      </c>
      <c r="F65" s="8">
        <v>0</v>
      </c>
      <c r="G65" s="8">
        <v>0</v>
      </c>
    </row>
    <row r="66" spans="1:7" ht="12.75">
      <c r="A66" s="6"/>
      <c r="B66" s="58" t="s">
        <v>51</v>
      </c>
      <c r="C66" s="2" t="s">
        <v>116</v>
      </c>
      <c r="D66" s="8">
        <v>0</v>
      </c>
      <c r="E66" s="8">
        <v>0</v>
      </c>
      <c r="F66" s="8">
        <v>0</v>
      </c>
      <c r="G66" s="8">
        <v>0</v>
      </c>
    </row>
    <row r="67" spans="1:7" ht="12.75">
      <c r="A67" s="60"/>
      <c r="B67" s="58" t="s">
        <v>52</v>
      </c>
      <c r="C67" s="2" t="s">
        <v>117</v>
      </c>
      <c r="D67" s="9">
        <f>SUM(D68+D69+D70+D71+D72+D76)</f>
        <v>0</v>
      </c>
      <c r="E67" s="8">
        <v>0</v>
      </c>
      <c r="F67" s="8">
        <v>0</v>
      </c>
      <c r="G67" s="8">
        <v>0</v>
      </c>
    </row>
    <row r="68" spans="1:7" ht="12.75">
      <c r="A68" s="60"/>
      <c r="B68" s="58" t="s">
        <v>53</v>
      </c>
      <c r="C68" s="2" t="s">
        <v>105</v>
      </c>
      <c r="D68" s="8">
        <v>0</v>
      </c>
      <c r="E68" s="8">
        <v>0</v>
      </c>
      <c r="F68" s="8">
        <v>0</v>
      </c>
      <c r="G68" s="8">
        <v>0</v>
      </c>
    </row>
    <row r="69" spans="1:7" ht="12.75">
      <c r="A69" s="60">
        <v>2</v>
      </c>
      <c r="B69" s="58"/>
      <c r="C69" s="1" t="s">
        <v>118</v>
      </c>
      <c r="D69" s="9">
        <f>SUM(D70:D75)</f>
        <v>0</v>
      </c>
      <c r="E69" s="9">
        <f>SUM(E70:E75)</f>
        <v>0</v>
      </c>
      <c r="F69" s="9">
        <f>SUM(F70:F75)</f>
        <v>0</v>
      </c>
      <c r="G69" s="9">
        <f>SUM(G70:G75)</f>
        <v>0</v>
      </c>
    </row>
    <row r="70" spans="1:7" ht="12.75">
      <c r="A70" s="6"/>
      <c r="B70" s="58" t="s">
        <v>54</v>
      </c>
      <c r="C70" s="2" t="s">
        <v>119</v>
      </c>
      <c r="D70" s="8">
        <v>0</v>
      </c>
      <c r="E70" s="8">
        <v>0</v>
      </c>
      <c r="F70" s="8">
        <v>0</v>
      </c>
      <c r="G70" s="8">
        <v>0</v>
      </c>
    </row>
    <row r="71" spans="1:7" ht="12.75">
      <c r="A71" s="6"/>
      <c r="B71" s="58" t="s">
        <v>48</v>
      </c>
      <c r="C71" s="2" t="s">
        <v>120</v>
      </c>
      <c r="D71" s="8">
        <v>0</v>
      </c>
      <c r="E71" s="8">
        <v>0</v>
      </c>
      <c r="F71" s="8">
        <v>0</v>
      </c>
      <c r="G71" s="8">
        <v>0</v>
      </c>
    </row>
    <row r="72" spans="1:7" ht="12.75">
      <c r="A72" s="6"/>
      <c r="B72" s="58" t="s">
        <v>49</v>
      </c>
      <c r="C72" s="2" t="s">
        <v>115</v>
      </c>
      <c r="D72" s="8">
        <v>0</v>
      </c>
      <c r="E72" s="8">
        <v>0</v>
      </c>
      <c r="F72" s="8">
        <v>0</v>
      </c>
      <c r="G72" s="8">
        <v>0</v>
      </c>
    </row>
    <row r="73" spans="1:7" ht="12.75">
      <c r="A73" s="6"/>
      <c r="B73" s="58" t="s">
        <v>50</v>
      </c>
      <c r="C73" s="2" t="s">
        <v>121</v>
      </c>
      <c r="D73" s="8">
        <v>0</v>
      </c>
      <c r="E73" s="8">
        <v>0</v>
      </c>
      <c r="F73" s="8">
        <v>0</v>
      </c>
      <c r="G73" s="8">
        <v>0</v>
      </c>
    </row>
    <row r="74" spans="1:7" ht="12.75">
      <c r="A74" s="6"/>
      <c r="B74" s="58" t="s">
        <v>52</v>
      </c>
      <c r="C74" s="2" t="s">
        <v>122</v>
      </c>
      <c r="D74" s="8">
        <v>0</v>
      </c>
      <c r="E74" s="8">
        <v>0</v>
      </c>
      <c r="F74" s="8">
        <v>0</v>
      </c>
      <c r="G74" s="8">
        <v>0</v>
      </c>
    </row>
    <row r="75" spans="1:7" ht="12.75">
      <c r="A75" s="60"/>
      <c r="B75" s="58" t="s">
        <v>53</v>
      </c>
      <c r="C75" s="2" t="s">
        <v>112</v>
      </c>
      <c r="D75" s="9">
        <v>0</v>
      </c>
      <c r="E75" s="9">
        <v>0</v>
      </c>
      <c r="F75" s="9">
        <v>0</v>
      </c>
      <c r="G75" s="9">
        <v>0</v>
      </c>
    </row>
    <row r="76" spans="1:7" ht="12.75">
      <c r="A76" s="60" t="s">
        <v>56</v>
      </c>
      <c r="B76" s="58"/>
      <c r="C76" s="1" t="s">
        <v>123</v>
      </c>
      <c r="D76" s="9">
        <f>SUM(D77+D82+D85)</f>
        <v>0</v>
      </c>
      <c r="E76" s="9">
        <f>SUM(E77+E82+E85)</f>
        <v>0</v>
      </c>
      <c r="F76" s="9">
        <f>SUM(F77+F82+F85)</f>
        <v>0</v>
      </c>
      <c r="G76" s="9">
        <f>SUM(G77+G82+G85)</f>
        <v>0</v>
      </c>
    </row>
    <row r="77" spans="1:7" ht="12.75">
      <c r="A77" s="60">
        <v>1</v>
      </c>
      <c r="B77" s="58"/>
      <c r="C77" s="1" t="s">
        <v>124</v>
      </c>
      <c r="D77" s="9">
        <f>SUM(D78+D79)</f>
        <v>0</v>
      </c>
      <c r="E77" s="9">
        <f>SUM(E78+E79)</f>
        <v>0</v>
      </c>
      <c r="F77" s="9">
        <f>SUM(F78+F79)</f>
        <v>0</v>
      </c>
      <c r="G77" s="9">
        <f>SUM(G78+G79)</f>
        <v>0</v>
      </c>
    </row>
    <row r="78" spans="1:7" ht="12.75">
      <c r="A78" s="60"/>
      <c r="B78" s="58" t="s">
        <v>54</v>
      </c>
      <c r="C78" s="2" t="s">
        <v>105</v>
      </c>
      <c r="D78" s="8">
        <v>0</v>
      </c>
      <c r="E78" s="8">
        <v>0</v>
      </c>
      <c r="F78" s="8">
        <v>0</v>
      </c>
      <c r="G78" s="8">
        <v>0</v>
      </c>
    </row>
    <row r="79" spans="1:7" ht="12.75">
      <c r="A79" s="60"/>
      <c r="B79" s="58" t="s">
        <v>48</v>
      </c>
      <c r="C79" s="2" t="s">
        <v>125</v>
      </c>
      <c r="D79" s="9">
        <f>SUM(D80:D83)</f>
        <v>0</v>
      </c>
      <c r="E79" s="8">
        <v>0</v>
      </c>
      <c r="F79" s="8">
        <v>0</v>
      </c>
      <c r="G79" s="8">
        <v>0</v>
      </c>
    </row>
    <row r="80" spans="1:7" ht="12.75">
      <c r="A80" s="6"/>
      <c r="B80" s="58" t="s">
        <v>49</v>
      </c>
      <c r="C80" s="2" t="s">
        <v>126</v>
      </c>
      <c r="D80" s="8">
        <v>0</v>
      </c>
      <c r="E80" s="8">
        <v>0</v>
      </c>
      <c r="F80" s="8">
        <v>0</v>
      </c>
      <c r="G80" s="8">
        <v>0</v>
      </c>
    </row>
    <row r="81" spans="1:7" ht="12.75">
      <c r="A81" s="6"/>
      <c r="B81" s="58" t="s">
        <v>50</v>
      </c>
      <c r="C81" s="2" t="s">
        <v>107</v>
      </c>
      <c r="D81" s="8">
        <v>0</v>
      </c>
      <c r="E81" s="8">
        <v>0</v>
      </c>
      <c r="F81" s="8">
        <v>0</v>
      </c>
      <c r="G81" s="8">
        <v>0</v>
      </c>
    </row>
    <row r="82" spans="1:7" ht="12.75">
      <c r="A82" s="60">
        <v>2</v>
      </c>
      <c r="B82" s="58"/>
      <c r="C82" s="1" t="s">
        <v>127</v>
      </c>
      <c r="D82" s="9">
        <f>SUM(D83+D84)</f>
        <v>0</v>
      </c>
      <c r="E82" s="9">
        <f>SUM(E83+E84)</f>
        <v>0</v>
      </c>
      <c r="F82" s="9">
        <f>SUM(F83+F84)</f>
        <v>0</v>
      </c>
      <c r="G82" s="9">
        <f>SUM(G83+G84)</f>
        <v>0</v>
      </c>
    </row>
    <row r="83" spans="1:7" ht="12.75">
      <c r="A83" s="60"/>
      <c r="B83" s="58" t="s">
        <v>54</v>
      </c>
      <c r="C83" s="2" t="s">
        <v>128</v>
      </c>
      <c r="D83" s="8">
        <v>0</v>
      </c>
      <c r="E83" s="8">
        <v>0</v>
      </c>
      <c r="F83" s="8">
        <v>0</v>
      </c>
      <c r="G83" s="8">
        <v>0</v>
      </c>
    </row>
    <row r="84" spans="1:7" ht="12.75">
      <c r="A84" s="60"/>
      <c r="B84" s="58" t="s">
        <v>48</v>
      </c>
      <c r="C84" s="2" t="s">
        <v>109</v>
      </c>
      <c r="D84" s="9">
        <f>SUM(D85:D87)</f>
        <v>0</v>
      </c>
      <c r="E84" s="9">
        <f>SUM(E85+E86+E87)</f>
        <v>0</v>
      </c>
      <c r="F84" s="9">
        <f>SUM(F85+F86+F87)</f>
        <v>0</v>
      </c>
      <c r="G84" s="9">
        <f>SUM(G85+G86+G87)</f>
        <v>0</v>
      </c>
    </row>
    <row r="85" spans="1:7" ht="12.75">
      <c r="A85" s="60">
        <v>3</v>
      </c>
      <c r="B85" s="58"/>
      <c r="C85" s="1" t="s">
        <v>129</v>
      </c>
      <c r="D85" s="9">
        <f>SUM(D86+D87)</f>
        <v>0</v>
      </c>
      <c r="E85" s="9">
        <f>SUM(E86+E87)</f>
        <v>0</v>
      </c>
      <c r="F85" s="9">
        <f>SUM(F86+F87)</f>
        <v>0</v>
      </c>
      <c r="G85" s="9">
        <f>SUM(G86+G87)</f>
        <v>0</v>
      </c>
    </row>
    <row r="86" spans="1:7" ht="12.75">
      <c r="A86" s="6"/>
      <c r="B86" s="58" t="s">
        <v>54</v>
      </c>
      <c r="C86" s="2" t="s">
        <v>130</v>
      </c>
      <c r="D86" s="8">
        <v>0</v>
      </c>
      <c r="E86" s="8">
        <v>0</v>
      </c>
      <c r="F86" s="8">
        <v>0</v>
      </c>
      <c r="G86" s="8">
        <v>0</v>
      </c>
    </row>
    <row r="87" spans="1:7" ht="12.75">
      <c r="A87" s="6"/>
      <c r="B87" s="58" t="s">
        <v>48</v>
      </c>
      <c r="C87" s="2" t="s">
        <v>129</v>
      </c>
      <c r="D87" s="8">
        <v>0</v>
      </c>
      <c r="E87" s="8">
        <v>0</v>
      </c>
      <c r="F87" s="8">
        <v>0</v>
      </c>
      <c r="G87" s="8">
        <v>0</v>
      </c>
    </row>
    <row r="88" spans="1:7" ht="12.75">
      <c r="A88" s="60"/>
      <c r="B88" s="58"/>
      <c r="C88" s="1"/>
      <c r="D88" s="9"/>
      <c r="E88" s="9"/>
      <c r="F88" s="9"/>
      <c r="G88" s="9"/>
    </row>
    <row r="89" spans="3:7" ht="12.75">
      <c r="C89" s="1" t="s">
        <v>57</v>
      </c>
      <c r="D89" s="9">
        <f>SUM(D12+D46)</f>
        <v>52027965</v>
      </c>
      <c r="E89" s="9">
        <f>SUM(E12+E46)</f>
        <v>44132805</v>
      </c>
      <c r="F89" s="9">
        <f>SUM(F12+F46)</f>
        <v>37167512</v>
      </c>
      <c r="G89" s="9">
        <f>SUM(G12+G46)</f>
        <v>28596454</v>
      </c>
    </row>
    <row r="90" spans="1:3" ht="12.75">
      <c r="A90" s="6"/>
      <c r="B90" s="58"/>
      <c r="C90" s="2"/>
    </row>
    <row r="91" spans="1:6" ht="12.75">
      <c r="A91" s="6"/>
      <c r="B91" s="58"/>
      <c r="C91" s="2"/>
      <c r="D91" s="8"/>
      <c r="E91" s="8"/>
      <c r="F91" s="8"/>
    </row>
    <row r="92" spans="1:7" ht="12.75">
      <c r="A92" s="60"/>
      <c r="B92" s="60"/>
      <c r="C92" s="1"/>
      <c r="D92" s="9"/>
      <c r="E92" s="9"/>
      <c r="F92" s="9"/>
      <c r="G92" s="9"/>
    </row>
    <row r="93" spans="1:7" ht="12.75">
      <c r="A93" s="6"/>
      <c r="B93" s="58"/>
      <c r="C93" s="2"/>
      <c r="D93" s="8"/>
      <c r="E93" s="8"/>
      <c r="F93" s="8"/>
      <c r="G93" s="8"/>
    </row>
    <row r="94" spans="2:7" ht="12.75">
      <c r="B94" s="58"/>
      <c r="C94" s="2"/>
      <c r="D94" s="9"/>
      <c r="E94" s="9"/>
      <c r="F94" s="9"/>
      <c r="G94" s="9"/>
    </row>
    <row r="95" spans="2:7" ht="12.75">
      <c r="B95" s="58"/>
      <c r="C95" s="2"/>
      <c r="D95" s="8"/>
      <c r="E95" s="8"/>
      <c r="F95" s="8"/>
      <c r="G95" s="8"/>
    </row>
    <row r="96" spans="1:7" ht="12.75">
      <c r="A96" s="60"/>
      <c r="B96" s="1"/>
      <c r="C96" s="1"/>
      <c r="D96" s="9"/>
      <c r="E96" s="9"/>
      <c r="F96" s="9"/>
      <c r="G96" s="9"/>
    </row>
    <row r="97" spans="1:7" ht="12.75">
      <c r="A97" s="1"/>
      <c r="B97" s="1"/>
      <c r="C97" s="1"/>
      <c r="D97" s="9"/>
      <c r="E97" s="9"/>
      <c r="F97" s="9"/>
      <c r="G97" s="9"/>
    </row>
    <row r="98" spans="2:7" ht="12.75">
      <c r="B98" s="58"/>
      <c r="C98" s="2"/>
      <c r="D98" s="8"/>
      <c r="E98" s="8"/>
      <c r="F98" s="8"/>
      <c r="G98" s="8"/>
    </row>
    <row r="99" spans="2:7" ht="12.75">
      <c r="B99" s="58"/>
      <c r="C99" s="2"/>
      <c r="G99" s="3"/>
    </row>
    <row r="100" spans="2:7" ht="12.75">
      <c r="B100" s="58"/>
      <c r="C100" s="2"/>
      <c r="G100" s="3"/>
    </row>
    <row r="101" spans="2:7" ht="12.75">
      <c r="B101" s="58"/>
      <c r="C101" s="2"/>
      <c r="D101" s="8"/>
      <c r="E101" s="8"/>
      <c r="F101" s="8"/>
      <c r="G101" s="8"/>
    </row>
    <row r="102" spans="2:3" ht="12.75">
      <c r="B102" s="58"/>
      <c r="C102" s="2"/>
    </row>
    <row r="103" spans="2:3" ht="12.75">
      <c r="B103" s="58"/>
      <c r="C103" s="2"/>
    </row>
    <row r="104" spans="3:7" ht="12.75">
      <c r="C104" s="1"/>
      <c r="D104" s="9"/>
      <c r="E104" s="9"/>
      <c r="F104" s="9"/>
      <c r="G104" s="9"/>
    </row>
    <row r="105" spans="3:7" ht="12.75">
      <c r="C105" s="1"/>
      <c r="D105" s="9"/>
      <c r="E105" s="9"/>
      <c r="F105" s="9"/>
      <c r="G105" s="9"/>
    </row>
  </sheetData>
  <sheetProtection/>
  <printOptions horizontalCentered="1" verticalCentered="1"/>
  <pageMargins left="0.1968503937007874" right="0.1968503937007874" top="0.1968503937007874" bottom="1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ZONA LIBRE.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COMPUTO</dc:creator>
  <cp:keywords/>
  <dc:description/>
  <cp:lastModifiedBy>Anayansi de Rodriguez</cp:lastModifiedBy>
  <cp:lastPrinted>2020-11-16T15:42:36Z</cp:lastPrinted>
  <dcterms:created xsi:type="dcterms:W3CDTF">2000-07-01T15:42:05Z</dcterms:created>
  <dcterms:modified xsi:type="dcterms:W3CDTF">2020-11-16T16:35:46Z</dcterms:modified>
  <cp:category/>
  <cp:version/>
  <cp:contentType/>
  <cp:contentStatus/>
</cp:coreProperties>
</file>